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K:\Upplýsinga og samskiptadeild\Fréttir\mánadarlegar frettir úr þjóðskrá\2022- september\"/>
    </mc:Choice>
  </mc:AlternateContent>
  <xr:revisionPtr revIDLastSave="0" documentId="13_ncr:1_{8C8F1141-59EE-4068-9C8B-60EFDEC6413B}" xr6:coauthVersionLast="47" xr6:coauthVersionMax="47" xr10:uidLastSave="{00000000-0000-0000-0000-000000000000}"/>
  <bookViews>
    <workbookView xWindow="-30828" yWindow="-108" windowWidth="30936" windowHeight="16896" xr2:uid="{00000000-000D-0000-FFFF-FFFF00000000}"/>
  </bookViews>
  <sheets>
    <sheet name="Íbúar eftir sveitarfélögum" sheetId="3" r:id="rId1"/>
  </sheets>
  <definedNames>
    <definedName name="_xlnm._FilterDatabase" localSheetId="0" hidden="1">'Íbúar eftir sveitarfélögum'!$A$4:$H$61</definedName>
    <definedName name="_xlnm.Print_Titles" localSheetId="0">'Íbúar eftir sveitarfélögum'!$4:$5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9" i="3" l="1"/>
  <c r="F62" i="3"/>
  <c r="P8" i="3"/>
  <c r="P9" i="3"/>
  <c r="P10" i="3"/>
  <c r="P11" i="3"/>
  <c r="P12" i="3"/>
  <c r="P13" i="3"/>
  <c r="P15" i="3"/>
  <c r="P16" i="3"/>
  <c r="P17" i="3"/>
  <c r="P18" i="3"/>
  <c r="P20" i="3"/>
  <c r="P21" i="3"/>
  <c r="P22" i="3"/>
  <c r="P23" i="3"/>
  <c r="P24" i="3"/>
  <c r="P25" i="3"/>
  <c r="P26" i="3"/>
  <c r="P27" i="3"/>
  <c r="P28" i="3"/>
  <c r="P30" i="3"/>
  <c r="P31" i="3"/>
  <c r="P32" i="3"/>
  <c r="P33" i="3"/>
  <c r="P34" i="3"/>
  <c r="P35" i="3"/>
  <c r="P36" i="3"/>
  <c r="P37" i="3"/>
  <c r="P38" i="3"/>
  <c r="P40" i="3"/>
  <c r="P41" i="3"/>
  <c r="P42" i="3"/>
  <c r="P43" i="3"/>
  <c r="P44" i="3"/>
  <c r="P46" i="3"/>
  <c r="P47" i="3"/>
  <c r="P48" i="3"/>
  <c r="P49" i="3"/>
  <c r="P50" i="3"/>
  <c r="P51" i="3"/>
  <c r="P52" i="3"/>
  <c r="P53" i="3"/>
  <c r="P54" i="3"/>
  <c r="P55" i="3"/>
  <c r="P56" i="3"/>
  <c r="P58" i="3"/>
  <c r="P59" i="3"/>
  <c r="P60" i="3"/>
  <c r="P61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" i="3"/>
  <c r="H77" i="3"/>
  <c r="G77" i="3"/>
  <c r="H76" i="3"/>
  <c r="G76" i="3"/>
  <c r="H75" i="3"/>
  <c r="G75" i="3"/>
  <c r="H74" i="3"/>
  <c r="G74" i="3"/>
  <c r="H73" i="3"/>
  <c r="G73" i="3"/>
  <c r="H72" i="3"/>
  <c r="G72" i="3"/>
  <c r="H71" i="3"/>
  <c r="G71" i="3"/>
  <c r="H70" i="3"/>
  <c r="G70" i="3"/>
  <c r="H69" i="3"/>
  <c r="G69" i="3"/>
  <c r="H68" i="3"/>
  <c r="G68" i="3"/>
  <c r="H67" i="3"/>
  <c r="G67" i="3"/>
  <c r="H66" i="3"/>
  <c r="G66" i="3"/>
  <c r="H65" i="3"/>
  <c r="G65" i="3"/>
  <c r="H64" i="3"/>
  <c r="G64" i="3"/>
  <c r="H63" i="3"/>
  <c r="G63" i="3"/>
  <c r="P62" i="3"/>
  <c r="E62" i="3"/>
  <c r="H61" i="3"/>
  <c r="G61" i="3"/>
  <c r="H60" i="3"/>
  <c r="G60" i="3"/>
  <c r="H59" i="3"/>
  <c r="G59" i="3"/>
  <c r="H58" i="3"/>
  <c r="G58" i="3"/>
  <c r="H56" i="3"/>
  <c r="G56" i="3"/>
  <c r="H55" i="3"/>
  <c r="G55" i="3"/>
  <c r="H54" i="3"/>
  <c r="G54" i="3"/>
  <c r="H53" i="3"/>
  <c r="G53" i="3"/>
  <c r="H52" i="3"/>
  <c r="G52" i="3"/>
  <c r="H51" i="3"/>
  <c r="G51" i="3"/>
  <c r="H50" i="3"/>
  <c r="G50" i="3"/>
  <c r="H49" i="3"/>
  <c r="G49" i="3"/>
  <c r="H48" i="3"/>
  <c r="G48" i="3"/>
  <c r="H47" i="3"/>
  <c r="G47" i="3"/>
  <c r="H46" i="3"/>
  <c r="G46" i="3"/>
  <c r="H44" i="3"/>
  <c r="G44" i="3"/>
  <c r="H43" i="3"/>
  <c r="G43" i="3"/>
  <c r="H42" i="3"/>
  <c r="G42" i="3"/>
  <c r="H41" i="3"/>
  <c r="G41" i="3"/>
  <c r="H40" i="3"/>
  <c r="G40" i="3"/>
  <c r="F39" i="3"/>
  <c r="P39" i="3" s="1"/>
  <c r="E39" i="3"/>
  <c r="D39" i="3"/>
  <c r="D79" i="3" s="1"/>
  <c r="C39" i="3"/>
  <c r="C79" i="3" s="1"/>
  <c r="H38" i="3"/>
  <c r="G38" i="3"/>
  <c r="H37" i="3"/>
  <c r="G37" i="3"/>
  <c r="H36" i="3"/>
  <c r="G36" i="3"/>
  <c r="H35" i="3"/>
  <c r="G35" i="3"/>
  <c r="H34" i="3"/>
  <c r="G34" i="3"/>
  <c r="H33" i="3"/>
  <c r="G33" i="3"/>
  <c r="H32" i="3"/>
  <c r="G32" i="3"/>
  <c r="H31" i="3"/>
  <c r="G31" i="3"/>
  <c r="H30" i="3"/>
  <c r="G30" i="3"/>
  <c r="H28" i="3"/>
  <c r="G28" i="3"/>
  <c r="H27" i="3"/>
  <c r="G27" i="3"/>
  <c r="H26" i="3"/>
  <c r="G26" i="3"/>
  <c r="H25" i="3"/>
  <c r="G25" i="3"/>
  <c r="H24" i="3"/>
  <c r="G24" i="3"/>
  <c r="H23" i="3"/>
  <c r="G23" i="3"/>
  <c r="H22" i="3"/>
  <c r="G22" i="3"/>
  <c r="H21" i="3"/>
  <c r="G21" i="3"/>
  <c r="H20" i="3"/>
  <c r="G20" i="3"/>
  <c r="H18" i="3"/>
  <c r="G18" i="3"/>
  <c r="H17" i="3"/>
  <c r="G17" i="3"/>
  <c r="H16" i="3"/>
  <c r="G16" i="3"/>
  <c r="H15" i="3"/>
  <c r="G15" i="3"/>
  <c r="F14" i="3"/>
  <c r="P14" i="3" s="1"/>
  <c r="E14" i="3"/>
  <c r="H13" i="3"/>
  <c r="G13" i="3"/>
  <c r="H12" i="3"/>
  <c r="G12" i="3"/>
  <c r="H11" i="3"/>
  <c r="G11" i="3"/>
  <c r="H10" i="3"/>
  <c r="G10" i="3"/>
  <c r="H9" i="3"/>
  <c r="G9" i="3"/>
  <c r="H8" i="3"/>
  <c r="G8" i="3"/>
  <c r="H7" i="3"/>
  <c r="G7" i="3"/>
  <c r="F6" i="3"/>
  <c r="E6" i="3"/>
  <c r="E45" i="3" s="1"/>
  <c r="E57" i="3" s="1"/>
  <c r="E29" i="3" s="1"/>
  <c r="E19" i="3" s="1"/>
  <c r="G62" i="3" l="1"/>
  <c r="H6" i="3"/>
  <c r="H14" i="3"/>
  <c r="H62" i="3"/>
  <c r="F45" i="3"/>
  <c r="P45" i="3" s="1"/>
  <c r="H39" i="3"/>
  <c r="G39" i="3"/>
  <c r="G6" i="3"/>
  <c r="G45" i="3" s="1"/>
  <c r="E79" i="3"/>
  <c r="G14" i="3"/>
  <c r="H45" i="3" l="1"/>
  <c r="F57" i="3"/>
  <c r="P57" i="3" s="1"/>
  <c r="F29" i="3" l="1"/>
  <c r="P29" i="3" s="1"/>
  <c r="G57" i="3"/>
  <c r="H57" i="3"/>
  <c r="F19" i="3" l="1"/>
  <c r="G29" i="3"/>
  <c r="G19" i="3" s="1"/>
  <c r="H29" i="3"/>
  <c r="H79" i="3" l="1"/>
  <c r="P19" i="3"/>
  <c r="G79" i="3"/>
</calcChain>
</file>

<file path=xl/sharedStrings.xml><?xml version="1.0" encoding="utf-8"?>
<sst xmlns="http://schemas.openxmlformats.org/spreadsheetml/2006/main" count="93" uniqueCount="89">
  <si>
    <t>Sveitarfélagsnúmer</t>
  </si>
  <si>
    <t>Höfuðborgarsvæðið</t>
  </si>
  <si>
    <t>0000</t>
  </si>
  <si>
    <t>Seltjarnarnesbær</t>
  </si>
  <si>
    <t>Garðabær</t>
  </si>
  <si>
    <t>Mosfellsbær</t>
  </si>
  <si>
    <t>Kjósarhreppur</t>
  </si>
  <si>
    <t xml:space="preserve">Suðurnes </t>
  </si>
  <si>
    <t>Reykjanesbær</t>
  </si>
  <si>
    <t>Grindavíkurbær</t>
  </si>
  <si>
    <t>Sveitarfélagið Vogar</t>
  </si>
  <si>
    <t>Vesturland</t>
  </si>
  <si>
    <t>Akraneskaupstaður</t>
  </si>
  <si>
    <t>Skorradalshreppur</t>
  </si>
  <si>
    <t>Hvalfjarðarsveit</t>
  </si>
  <si>
    <t>Borgarbyggð</t>
  </si>
  <si>
    <t>Grundarfjarðarbær</t>
  </si>
  <si>
    <t>Eyja- og Miklaholtshreppur</t>
  </si>
  <si>
    <t>Snæfellsbær</t>
  </si>
  <si>
    <t>Dalabyggð</t>
  </si>
  <si>
    <t xml:space="preserve">Vestfirðir </t>
  </si>
  <si>
    <t>Bolungarvíkurkaupstaður</t>
  </si>
  <si>
    <t>Ísafjarðarbær</t>
  </si>
  <si>
    <t>Reykhólahreppur</t>
  </si>
  <si>
    <t>Tálknafjarðarhreppur</t>
  </si>
  <si>
    <t>Vesturbyggð</t>
  </si>
  <si>
    <t>Súðavíkurhreppur</t>
  </si>
  <si>
    <t>Árneshreppur</t>
  </si>
  <si>
    <t>Kaldrananeshreppur</t>
  </si>
  <si>
    <t>Strandabyggð</t>
  </si>
  <si>
    <t>Norðurland vestra</t>
  </si>
  <si>
    <t>Húnaþing vestra</t>
  </si>
  <si>
    <t>Sveitarfélagið Skagaströnd</t>
  </si>
  <si>
    <t>Skagabyggð</t>
  </si>
  <si>
    <t>Norðurland eystra</t>
  </si>
  <si>
    <t>Norðurþing</t>
  </si>
  <si>
    <t>Fjallabyggð</t>
  </si>
  <si>
    <t>Dalvíkurbyggð</t>
  </si>
  <si>
    <t>Eyjafjarðarsveit</t>
  </si>
  <si>
    <t>Hörgársveit</t>
  </si>
  <si>
    <t>Svalbarðsstrandarhreppur</t>
  </si>
  <si>
    <t>Grýtubakkahreppur</t>
  </si>
  <si>
    <t>Tjörneshreppur</t>
  </si>
  <si>
    <t>Austurland</t>
  </si>
  <si>
    <t>Fjarðabyggð</t>
  </si>
  <si>
    <t>Vopnafjarðarhreppur</t>
  </si>
  <si>
    <t>Fljótsdalshreppur</t>
  </si>
  <si>
    <t>Sveitarfélagið Hornafjörður</t>
  </si>
  <si>
    <t>Suðurland</t>
  </si>
  <si>
    <t>Vestmannaeyjabær</t>
  </si>
  <si>
    <t>Sveitarfélagið Árborg</t>
  </si>
  <si>
    <t>Mýrdalshreppur</t>
  </si>
  <si>
    <t>Skaftárhreppur</t>
  </si>
  <si>
    <t>Ásahreppur</t>
  </si>
  <si>
    <t>Rangárþing eystra</t>
  </si>
  <si>
    <t>Rangárþing ytra</t>
  </si>
  <si>
    <t>Hrunamannahreppur</t>
  </si>
  <si>
    <t>Hveragerðisbær</t>
  </si>
  <si>
    <t>Sveitarfélagið Ölfus</t>
  </si>
  <si>
    <t>Grímsnes- og Grafningshreppur</t>
  </si>
  <si>
    <t>Skeiða- og Gnúpverjahreppur</t>
  </si>
  <si>
    <t>Bláskógabyggð</t>
  </si>
  <si>
    <t>Flóahreppur</t>
  </si>
  <si>
    <t>Samtals</t>
  </si>
  <si>
    <t>Suðurnesjabær</t>
  </si>
  <si>
    <t>Sveitarfélag</t>
  </si>
  <si>
    <t>Reykjavíkurborg</t>
  </si>
  <si>
    <t>Kópavogsbær</t>
  </si>
  <si>
    <t>Hafnarfjarðarkaupstaður</t>
  </si>
  <si>
    <t>Akureyrarbær</t>
  </si>
  <si>
    <t>í %</t>
  </si>
  <si>
    <t>Múlaþing</t>
  </si>
  <si>
    <t>Fjöldi</t>
  </si>
  <si>
    <t>1. des. 2019</t>
  </si>
  <si>
    <t>1. des. 2020</t>
  </si>
  <si>
    <t>Breyting milli ára</t>
  </si>
  <si>
    <t>1. des. 2021</t>
  </si>
  <si>
    <t>Þessar tölur eru keyrðar úr grunnum Þjóðskrár og byggja á skráningu einstaklinga eftir sveitarfélögum (húskóða).</t>
  </si>
  <si>
    <t>1293</t>
  </si>
  <si>
    <t>Þjóðskrá - 3. ágúst 2022</t>
  </si>
  <si>
    <t>Stykkishólmsbær</t>
  </si>
  <si>
    <t>Húnabyggð</t>
  </si>
  <si>
    <t>Skagafjörður</t>
  </si>
  <si>
    <t>Langanesbyggð</t>
  </si>
  <si>
    <t>Þingeyjarsveit</t>
  </si>
  <si>
    <t>(No column name)</t>
  </si>
  <si>
    <t>Fjöldi íbúa eftir sveitarfélögum 1. september 2022  (og  samanburður  við íbúatölur 1. desember 2019 - 2021</t>
  </si>
  <si>
    <t>1. september 2022</t>
  </si>
  <si>
    <t>1. des. 2021 og 1. sept.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</si>
</sst>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0" fontId="2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3" fillId="2" borderId="0" xfId="0" applyFont="1" applyFill="1" applyAlignment="1">
      <alignment horizontal="left"/>
    </xf>
    <xf numFmtId="0" fontId="0" fillId="2" borderId="0" xfId="0" applyFill="1"/>
    <xf numFmtId="49" fontId="0" fillId="3" borderId="0" xfId="0" applyNumberFormat="1" applyFill="1" applyAlignment="1">
      <alignment horizontal="center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>
      <alignment horizontal="left"/>
    </xf>
    <xf numFmtId="0" fontId="2" fillId="5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left"/>
    </xf>
    <xf numFmtId="0" fontId="0" fillId="2" borderId="0" xfId="0" applyFill="1" applyAlignment="1">
      <alignment horizontal="right"/>
    </xf>
    <xf numFmtId="164" fontId="0" fillId="2" borderId="0" xfId="0" applyNumberFormat="1" applyFill="1" applyAlignment="1">
      <alignment horizontal="right"/>
    </xf>
    <xf numFmtId="164" fontId="2" fillId="5" borderId="2" xfId="0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164" fontId="4" fillId="3" borderId="0" xfId="0" applyNumberFormat="1" applyFont="1" applyFill="1" applyAlignment="1">
      <alignment horizontal="right"/>
    </xf>
    <xf numFmtId="164" fontId="4" fillId="2" borderId="0" xfId="0" applyNumberFormat="1" applyFont="1" applyFill="1" applyAlignment="1">
      <alignment horizontal="right"/>
    </xf>
    <xf numFmtId="0" fontId="0" fillId="2" borderId="0" xfId="0" applyFont="1" applyFill="1" applyAlignment="1">
      <alignment horizontal="left"/>
    </xf>
    <xf numFmtId="164" fontId="4" fillId="2" borderId="1" xfId="0" applyNumberFormat="1" applyFont="1" applyFill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3" fontId="0" fillId="2" borderId="0" xfId="0" applyNumberFormat="1" applyFill="1" applyAlignment="1">
      <alignment horizontal="right"/>
    </xf>
    <xf numFmtId="3" fontId="2" fillId="2" borderId="1" xfId="0" applyNumberFormat="1" applyFont="1" applyFill="1" applyBorder="1" applyAlignment="1">
      <alignment horizontal="right"/>
    </xf>
    <xf numFmtId="3" fontId="0" fillId="3" borderId="0" xfId="0" applyNumberFormat="1" applyFill="1" applyAlignment="1">
      <alignment horizontal="right"/>
    </xf>
    <xf numFmtId="3" fontId="0" fillId="3" borderId="0" xfId="0" applyNumberFormat="1" applyFont="1" applyFill="1" applyAlignment="1">
      <alignment horizontal="right"/>
    </xf>
    <xf numFmtId="3" fontId="0" fillId="2" borderId="0" xfId="0" applyNumberFormat="1" applyFont="1" applyFill="1" applyAlignment="1">
      <alignment horizontal="right"/>
    </xf>
    <xf numFmtId="3" fontId="0" fillId="3" borderId="0" xfId="0" applyNumberFormat="1" applyFill="1" applyBorder="1" applyAlignment="1">
      <alignment horizontal="right"/>
    </xf>
    <xf numFmtId="3" fontId="2" fillId="5" borderId="2" xfId="0" applyNumberFormat="1" applyFont="1" applyFill="1" applyBorder="1" applyAlignment="1">
      <alignment horizontal="right"/>
    </xf>
    <xf numFmtId="3" fontId="0" fillId="0" borderId="0" xfId="0" applyNumberFormat="1" applyAlignment="1">
      <alignment horizontal="right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left"/>
    </xf>
    <xf numFmtId="3" fontId="2" fillId="4" borderId="4" xfId="0" applyNumberFormat="1" applyFont="1" applyFill="1" applyBorder="1" applyAlignment="1">
      <alignment horizontal="right"/>
    </xf>
    <xf numFmtId="0" fontId="2" fillId="4" borderId="4" xfId="0" applyFont="1" applyFill="1" applyBorder="1" applyAlignment="1">
      <alignment horizontal="right"/>
    </xf>
    <xf numFmtId="49" fontId="2" fillId="4" borderId="3" xfId="0" applyNumberFormat="1" applyFont="1" applyFill="1" applyBorder="1" applyAlignment="1">
      <alignment horizontal="right"/>
    </xf>
    <xf numFmtId="0" fontId="1" fillId="4" borderId="4" xfId="0" applyFont="1" applyFill="1" applyBorder="1" applyAlignment="1">
      <alignment horizontal="center"/>
    </xf>
    <xf numFmtId="49" fontId="1" fillId="4" borderId="3" xfId="0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3" fontId="4" fillId="3" borderId="0" xfId="0" applyNumberFormat="1" applyFont="1" applyFill="1" applyAlignment="1">
      <alignment horizontal="center"/>
    </xf>
    <xf numFmtId="3" fontId="4" fillId="2" borderId="0" xfId="0" applyNumberFormat="1" applyFont="1" applyFill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3" fontId="0" fillId="2" borderId="0" xfId="0" applyNumberFormat="1" applyFill="1" applyAlignment="1">
      <alignment horizontal="center"/>
    </xf>
    <xf numFmtId="3" fontId="2" fillId="5" borderId="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5" fillId="2" borderId="1" xfId="0" applyNumberFormat="1" applyFont="1" applyFill="1" applyBorder="1" applyAlignment="1">
      <alignment horizontal="right"/>
    </xf>
    <xf numFmtId="3" fontId="5" fillId="2" borderId="1" xfId="0" applyNumberFormat="1" applyFont="1" applyFill="1" applyBorder="1" applyAlignment="1">
      <alignment horizontal="center"/>
    </xf>
    <xf numFmtId="3" fontId="4" fillId="2" borderId="0" xfId="0" applyNumberFormat="1" applyFont="1" applyFill="1" applyBorder="1" applyAlignment="1">
      <alignment horizontal="center"/>
    </xf>
    <xf numFmtId="164" fontId="4" fillId="2" borderId="0" xfId="0" applyNumberFormat="1" applyFont="1" applyFill="1" applyBorder="1" applyAlignment="1">
      <alignment horizontal="right"/>
    </xf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3" fontId="0" fillId="2" borderId="0" xfId="0" applyNumberFormat="1" applyFill="1" applyBorder="1" applyAlignment="1">
      <alignment horizontal="right"/>
    </xf>
    <xf numFmtId="3" fontId="4" fillId="3" borderId="0" xfId="0" applyNumberFormat="1" applyFont="1" applyFill="1" applyBorder="1" applyAlignment="1">
      <alignment horizontal="center"/>
    </xf>
    <xf numFmtId="164" fontId="4" fillId="3" borderId="0" xfId="0" applyNumberFormat="1" applyFont="1" applyFill="1" applyBorder="1" applyAlignment="1">
      <alignment horizontal="right"/>
    </xf>
    <xf numFmtId="0" fontId="6" fillId="2" borderId="0" xfId="0" applyFont="1" applyFill="1"/>
    <xf numFmtId="3" fontId="6" fillId="2" borderId="0" xfId="0" applyNumberFormat="1" applyFont="1" applyFill="1"/>
  </cellXfs>
  <cellStyles count="1">
    <cellStyle name="Normal" xfId="0" builtinId="0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ECF42-49F5-4E6A-9D27-1FB1F872E7A1}">
  <sheetPr>
    <pageSetUpPr fitToPage="1"/>
  </sheetPr>
  <dimension ref="A1:P113"/>
  <sheetViews>
    <sheetView tabSelected="1" topLeftCell="A4" zoomScale="70" zoomScaleNormal="70" workbookViewId="0">
      <selection activeCell="K19" sqref="K19"/>
    </sheetView>
  </sheetViews>
  <sheetFormatPr defaultRowHeight="15" x14ac:dyDescent="0.25"/>
  <cols>
    <col min="1" max="1" width="20.85546875" bestFit="1" customWidth="1"/>
    <col min="2" max="2" width="45.140625" bestFit="1" customWidth="1"/>
    <col min="3" max="4" width="18.85546875" style="31" customWidth="1"/>
    <col min="5" max="6" width="18.85546875" style="18" customWidth="1"/>
    <col min="7" max="7" width="31.5703125" style="47" bestFit="1" customWidth="1"/>
    <col min="8" max="8" width="10.28515625" style="18" bestFit="1" customWidth="1"/>
    <col min="15" max="15" width="17.7109375" bestFit="1" customWidth="1"/>
  </cols>
  <sheetData>
    <row r="1" spans="1:16" ht="18.75" x14ac:dyDescent="0.3">
      <c r="A1" s="6" t="s">
        <v>86</v>
      </c>
      <c r="B1" s="7"/>
      <c r="C1" s="24"/>
      <c r="D1" s="24"/>
      <c r="E1" s="15"/>
      <c r="F1" s="15"/>
      <c r="G1" s="2"/>
      <c r="H1" s="15"/>
    </row>
    <row r="2" spans="1:16" x14ac:dyDescent="0.25">
      <c r="A2" s="21" t="s">
        <v>79</v>
      </c>
      <c r="B2" s="7"/>
      <c r="C2" s="24"/>
      <c r="D2" s="24"/>
      <c r="E2" s="15"/>
      <c r="F2" s="15"/>
      <c r="G2" s="2"/>
      <c r="H2" s="15"/>
    </row>
    <row r="3" spans="1:16" x14ac:dyDescent="0.25">
      <c r="A3" s="7"/>
      <c r="B3" s="7"/>
      <c r="C3" s="24"/>
      <c r="D3" s="24"/>
      <c r="E3" s="15"/>
      <c r="F3" s="15"/>
      <c r="G3" s="2"/>
      <c r="H3" s="15"/>
    </row>
    <row r="4" spans="1:16" ht="15.75" x14ac:dyDescent="0.25">
      <c r="A4" s="34" t="s">
        <v>0</v>
      </c>
      <c r="B4" s="35" t="s">
        <v>65</v>
      </c>
      <c r="C4" s="36" t="s">
        <v>72</v>
      </c>
      <c r="D4" s="36" t="s">
        <v>72</v>
      </c>
      <c r="E4" s="36" t="s">
        <v>72</v>
      </c>
      <c r="F4" s="36" t="s">
        <v>72</v>
      </c>
      <c r="G4" s="39" t="s">
        <v>75</v>
      </c>
      <c r="H4" s="37" t="s">
        <v>70</v>
      </c>
    </row>
    <row r="5" spans="1:16" ht="15.75" x14ac:dyDescent="0.25">
      <c r="A5" s="32"/>
      <c r="B5" s="33"/>
      <c r="C5" s="38" t="s">
        <v>73</v>
      </c>
      <c r="D5" s="38" t="s">
        <v>74</v>
      </c>
      <c r="E5" s="38" t="s">
        <v>76</v>
      </c>
      <c r="F5" s="38" t="s">
        <v>87</v>
      </c>
      <c r="G5" s="40" t="s">
        <v>88</v>
      </c>
      <c r="H5" s="38"/>
      <c r="N5" s="57"/>
      <c r="O5" s="57"/>
      <c r="P5" s="57"/>
    </row>
    <row r="6" spans="1:16" ht="22.5" customHeight="1" x14ac:dyDescent="0.25">
      <c r="A6" s="3" t="s">
        <v>1</v>
      </c>
      <c r="B6" s="5"/>
      <c r="C6" s="25">
        <v>233027</v>
      </c>
      <c r="D6" s="25">
        <v>236363</v>
      </c>
      <c r="E6" s="25">
        <f>E7+E8+E9+E10+E11+E12+E13</f>
        <v>240810</v>
      </c>
      <c r="F6" s="25">
        <f>F7+F8+F9+F10+F11+F12+F13</f>
        <v>244767</v>
      </c>
      <c r="G6" s="41">
        <f t="shared" ref="G6:G18" si="0">F6-E6</f>
        <v>3957</v>
      </c>
      <c r="H6" s="22">
        <f t="shared" ref="H6:H18" si="1">F6/E6-1</f>
        <v>1.6432041858726709E-2</v>
      </c>
      <c r="N6" s="57" t="s">
        <v>85</v>
      </c>
      <c r="O6" s="57" t="s">
        <v>85</v>
      </c>
      <c r="P6" s="57"/>
    </row>
    <row r="7" spans="1:16" ht="15.75" x14ac:dyDescent="0.25">
      <c r="A7" s="8" t="s">
        <v>2</v>
      </c>
      <c r="B7" s="9" t="s">
        <v>66</v>
      </c>
      <c r="C7" s="26">
        <v>131146</v>
      </c>
      <c r="D7" s="26">
        <v>133181</v>
      </c>
      <c r="E7" s="26">
        <v>135681</v>
      </c>
      <c r="F7" s="26">
        <v>137849</v>
      </c>
      <c r="G7" s="42">
        <f t="shared" si="0"/>
        <v>2168</v>
      </c>
      <c r="H7" s="19">
        <f t="shared" si="1"/>
        <v>1.597865581768998E-2</v>
      </c>
      <c r="N7" s="57">
        <v>0</v>
      </c>
      <c r="O7" s="57">
        <v>137849</v>
      </c>
      <c r="P7" s="58">
        <f>O7-F7</f>
        <v>0</v>
      </c>
    </row>
    <row r="8" spans="1:16" ht="15.75" x14ac:dyDescent="0.25">
      <c r="A8" s="52">
        <v>1000</v>
      </c>
      <c r="B8" s="53" t="s">
        <v>67</v>
      </c>
      <c r="C8" s="54">
        <v>37936</v>
      </c>
      <c r="D8" s="54">
        <v>38209</v>
      </c>
      <c r="E8" s="54">
        <v>38987</v>
      </c>
      <c r="F8" s="54">
        <v>39520</v>
      </c>
      <c r="G8" s="50">
        <f t="shared" si="0"/>
        <v>533</v>
      </c>
      <c r="H8" s="51">
        <f t="shared" si="1"/>
        <v>1.3671223741247074E-2</v>
      </c>
      <c r="N8" s="57">
        <v>1000</v>
      </c>
      <c r="O8" s="57">
        <v>39520</v>
      </c>
      <c r="P8" s="58">
        <f t="shared" ref="P8:P71" si="2">O8-F8</f>
        <v>0</v>
      </c>
    </row>
    <row r="9" spans="1:16" ht="15.75" x14ac:dyDescent="0.25">
      <c r="A9" s="10">
        <v>1100</v>
      </c>
      <c r="B9" s="9" t="s">
        <v>3</v>
      </c>
      <c r="C9" s="26">
        <v>4719</v>
      </c>
      <c r="D9" s="26">
        <v>4744</v>
      </c>
      <c r="E9" s="26">
        <v>4728</v>
      </c>
      <c r="F9" s="26">
        <v>4708</v>
      </c>
      <c r="G9" s="42">
        <f t="shared" si="0"/>
        <v>-20</v>
      </c>
      <c r="H9" s="19">
        <f t="shared" si="1"/>
        <v>-4.230118443316444E-3</v>
      </c>
      <c r="N9" s="57">
        <v>1100</v>
      </c>
      <c r="O9" s="57">
        <v>4708</v>
      </c>
      <c r="P9" s="58">
        <f t="shared" si="2"/>
        <v>0</v>
      </c>
    </row>
    <row r="10" spans="1:16" ht="15.75" x14ac:dyDescent="0.25">
      <c r="A10" s="2">
        <v>1300</v>
      </c>
      <c r="B10" s="1" t="s">
        <v>4</v>
      </c>
      <c r="C10" s="24">
        <v>16924</v>
      </c>
      <c r="D10" s="24">
        <v>17668</v>
      </c>
      <c r="E10" s="24">
        <v>18404</v>
      </c>
      <c r="F10" s="24">
        <v>18754</v>
      </c>
      <c r="G10" s="43">
        <f t="shared" si="0"/>
        <v>350</v>
      </c>
      <c r="H10" s="20">
        <f t="shared" si="1"/>
        <v>1.9017604868506899E-2</v>
      </c>
      <c r="N10" s="57">
        <v>1300</v>
      </c>
      <c r="O10" s="57">
        <v>18754</v>
      </c>
      <c r="P10" s="58">
        <f t="shared" si="2"/>
        <v>0</v>
      </c>
    </row>
    <row r="11" spans="1:16" ht="15.75" x14ac:dyDescent="0.25">
      <c r="A11" s="10">
        <v>1400</v>
      </c>
      <c r="B11" s="9" t="s">
        <v>68</v>
      </c>
      <c r="C11" s="26">
        <v>29986</v>
      </c>
      <c r="D11" s="26">
        <v>29752</v>
      </c>
      <c r="E11" s="26">
        <v>29742</v>
      </c>
      <c r="F11" s="26">
        <v>30396</v>
      </c>
      <c r="G11" s="42">
        <f t="shared" si="0"/>
        <v>654</v>
      </c>
      <c r="H11" s="19">
        <f t="shared" si="1"/>
        <v>2.1989106314302953E-2</v>
      </c>
      <c r="N11" s="57">
        <v>1400</v>
      </c>
      <c r="O11" s="57">
        <v>30396</v>
      </c>
      <c r="P11" s="58">
        <f t="shared" si="2"/>
        <v>0</v>
      </c>
    </row>
    <row r="12" spans="1:16" ht="15.75" x14ac:dyDescent="0.25">
      <c r="A12" s="2">
        <v>1604</v>
      </c>
      <c r="B12" s="1" t="s">
        <v>5</v>
      </c>
      <c r="C12" s="24">
        <v>12069</v>
      </c>
      <c r="D12" s="24">
        <v>12562</v>
      </c>
      <c r="E12" s="24">
        <v>13023</v>
      </c>
      <c r="F12" s="24">
        <v>13266</v>
      </c>
      <c r="G12" s="43">
        <f t="shared" si="0"/>
        <v>243</v>
      </c>
      <c r="H12" s="20">
        <f t="shared" si="1"/>
        <v>1.8659295093296446E-2</v>
      </c>
      <c r="N12" s="57">
        <v>1604</v>
      </c>
      <c r="O12" s="57">
        <v>13266</v>
      </c>
      <c r="P12" s="58">
        <f t="shared" si="2"/>
        <v>0</v>
      </c>
    </row>
    <row r="13" spans="1:16" ht="15.75" x14ac:dyDescent="0.25">
      <c r="A13" s="10">
        <v>1606</v>
      </c>
      <c r="B13" s="9" t="s">
        <v>6</v>
      </c>
      <c r="C13" s="26">
        <v>247</v>
      </c>
      <c r="D13" s="26">
        <v>247</v>
      </c>
      <c r="E13" s="26">
        <v>245</v>
      </c>
      <c r="F13" s="26">
        <v>274</v>
      </c>
      <c r="G13" s="42">
        <f t="shared" si="0"/>
        <v>29</v>
      </c>
      <c r="H13" s="19">
        <f t="shared" si="1"/>
        <v>0.1183673469387756</v>
      </c>
      <c r="N13" s="57">
        <v>1606</v>
      </c>
      <c r="O13" s="57">
        <v>274</v>
      </c>
      <c r="P13" s="58">
        <f t="shared" si="2"/>
        <v>0</v>
      </c>
    </row>
    <row r="14" spans="1:16" ht="18.75" customHeight="1" x14ac:dyDescent="0.25">
      <c r="A14" s="3" t="s">
        <v>7</v>
      </c>
      <c r="B14" s="5"/>
      <c r="C14" s="25">
        <v>27825</v>
      </c>
      <c r="D14" s="25">
        <v>28191</v>
      </c>
      <c r="E14" s="25">
        <f>E15+E16+E17+E18</f>
        <v>29052</v>
      </c>
      <c r="F14" s="25">
        <f>F15+F16+F17+F18</f>
        <v>30478</v>
      </c>
      <c r="G14" s="44">
        <f t="shared" si="0"/>
        <v>1426</v>
      </c>
      <c r="H14" s="22">
        <f t="shared" si="1"/>
        <v>4.9084400385515536E-2</v>
      </c>
      <c r="N14" s="57"/>
      <c r="O14" s="57"/>
      <c r="P14" s="58">
        <f t="shared" si="2"/>
        <v>-30478</v>
      </c>
    </row>
    <row r="15" spans="1:16" ht="15.75" x14ac:dyDescent="0.25">
      <c r="A15" s="10">
        <v>2000</v>
      </c>
      <c r="B15" s="9" t="s">
        <v>8</v>
      </c>
      <c r="C15" s="27">
        <v>19423</v>
      </c>
      <c r="D15" s="27">
        <v>19669</v>
      </c>
      <c r="E15" s="27">
        <v>20381</v>
      </c>
      <c r="F15" s="27">
        <v>21600</v>
      </c>
      <c r="G15" s="42">
        <f t="shared" si="0"/>
        <v>1219</v>
      </c>
      <c r="H15" s="19">
        <f t="shared" si="1"/>
        <v>5.981060791914028E-2</v>
      </c>
      <c r="N15" s="57">
        <v>2000</v>
      </c>
      <c r="O15" s="57">
        <v>21600</v>
      </c>
      <c r="P15" s="58">
        <f t="shared" si="2"/>
        <v>0</v>
      </c>
    </row>
    <row r="16" spans="1:16" ht="15.75" x14ac:dyDescent="0.25">
      <c r="A16" s="2">
        <v>2300</v>
      </c>
      <c r="B16" s="1" t="s">
        <v>9</v>
      </c>
      <c r="C16" s="28">
        <v>3508</v>
      </c>
      <c r="D16" s="28">
        <v>3548</v>
      </c>
      <c r="E16" s="28">
        <v>3589</v>
      </c>
      <c r="F16" s="28">
        <v>3618</v>
      </c>
      <c r="G16" s="43">
        <f t="shared" si="0"/>
        <v>29</v>
      </c>
      <c r="H16" s="20">
        <f t="shared" si="1"/>
        <v>8.0802451936472508E-3</v>
      </c>
      <c r="N16" s="57">
        <v>2300</v>
      </c>
      <c r="O16" s="57">
        <v>3618</v>
      </c>
      <c r="P16" s="58">
        <f t="shared" si="2"/>
        <v>0</v>
      </c>
    </row>
    <row r="17" spans="1:16" ht="15.75" x14ac:dyDescent="0.25">
      <c r="A17" s="10">
        <v>2506</v>
      </c>
      <c r="B17" s="9" t="s">
        <v>10</v>
      </c>
      <c r="C17" s="27">
        <v>1308</v>
      </c>
      <c r="D17" s="27">
        <v>1325</v>
      </c>
      <c r="E17" s="27">
        <v>1338</v>
      </c>
      <c r="F17" s="27">
        <v>1393</v>
      </c>
      <c r="G17" s="42">
        <f t="shared" si="0"/>
        <v>55</v>
      </c>
      <c r="H17" s="19">
        <f t="shared" si="1"/>
        <v>4.1106128550074672E-2</v>
      </c>
      <c r="N17" s="57">
        <v>2506</v>
      </c>
      <c r="O17" s="57">
        <v>1393</v>
      </c>
      <c r="P17" s="58">
        <f t="shared" si="2"/>
        <v>0</v>
      </c>
    </row>
    <row r="18" spans="1:16" ht="15.75" x14ac:dyDescent="0.25">
      <c r="A18" s="2">
        <v>2510</v>
      </c>
      <c r="B18" s="1" t="s">
        <v>64</v>
      </c>
      <c r="C18" s="28">
        <v>3586</v>
      </c>
      <c r="D18" s="28">
        <v>3649</v>
      </c>
      <c r="E18" s="28">
        <v>3744</v>
      </c>
      <c r="F18" s="28">
        <v>3867</v>
      </c>
      <c r="G18" s="43">
        <f t="shared" si="0"/>
        <v>123</v>
      </c>
      <c r="H18" s="20">
        <f t="shared" si="1"/>
        <v>3.2852564102564097E-2</v>
      </c>
      <c r="N18" s="57">
        <v>2510</v>
      </c>
      <c r="O18" s="57">
        <v>3867</v>
      </c>
      <c r="P18" s="58">
        <f t="shared" si="2"/>
        <v>0</v>
      </c>
    </row>
    <row r="19" spans="1:16" ht="19.5" customHeight="1" x14ac:dyDescent="0.25">
      <c r="A19" s="3" t="s">
        <v>11</v>
      </c>
      <c r="B19" s="5"/>
      <c r="C19" s="25">
        <v>16666</v>
      </c>
      <c r="D19" s="25">
        <v>16705</v>
      </c>
      <c r="E19" s="25">
        <f>SUM(E20:E28)</f>
        <v>15735</v>
      </c>
      <c r="F19" s="25">
        <f>SUM(F20:F28)</f>
        <v>17335</v>
      </c>
      <c r="G19" s="41">
        <f>SUM(G20:G28)</f>
        <v>307</v>
      </c>
      <c r="H19" s="22">
        <v>5.613676958407865E-3</v>
      </c>
      <c r="N19" s="57"/>
      <c r="O19" s="57"/>
      <c r="P19" s="58">
        <f t="shared" si="2"/>
        <v>-17335</v>
      </c>
    </row>
    <row r="20" spans="1:16" ht="15.75" x14ac:dyDescent="0.25">
      <c r="A20" s="2">
        <v>3000</v>
      </c>
      <c r="B20" s="1" t="s">
        <v>12</v>
      </c>
      <c r="C20" s="24">
        <v>7533</v>
      </c>
      <c r="D20" s="24">
        <v>7665</v>
      </c>
      <c r="E20" s="24">
        <v>7838</v>
      </c>
      <c r="F20" s="28">
        <v>7922</v>
      </c>
      <c r="G20" s="43">
        <f t="shared" ref="G20:G38" si="3">F20-E20</f>
        <v>84</v>
      </c>
      <c r="H20" s="20">
        <f t="shared" ref="H20:H61" si="4">F20/E20-1</f>
        <v>1.0717019647869419E-2</v>
      </c>
      <c r="N20" s="57">
        <v>3000</v>
      </c>
      <c r="O20" s="57">
        <v>7922</v>
      </c>
      <c r="P20" s="58">
        <f t="shared" si="2"/>
        <v>0</v>
      </c>
    </row>
    <row r="21" spans="1:16" ht="15.75" x14ac:dyDescent="0.25">
      <c r="A21" s="10">
        <v>3506</v>
      </c>
      <c r="B21" s="9" t="s">
        <v>13</v>
      </c>
      <c r="C21" s="26">
        <v>65</v>
      </c>
      <c r="D21" s="26">
        <v>65</v>
      </c>
      <c r="E21" s="26">
        <v>60</v>
      </c>
      <c r="F21" s="27">
        <v>57</v>
      </c>
      <c r="G21" s="42">
        <f t="shared" si="3"/>
        <v>-3</v>
      </c>
      <c r="H21" s="19">
        <f t="shared" si="4"/>
        <v>-5.0000000000000044E-2</v>
      </c>
      <c r="N21" s="57">
        <v>3506</v>
      </c>
      <c r="O21" s="57">
        <v>57</v>
      </c>
      <c r="P21" s="58">
        <f t="shared" si="2"/>
        <v>0</v>
      </c>
    </row>
    <row r="22" spans="1:16" ht="15.75" x14ac:dyDescent="0.25">
      <c r="A22" s="2">
        <v>3511</v>
      </c>
      <c r="B22" s="1" t="s">
        <v>14</v>
      </c>
      <c r="C22" s="24">
        <v>625</v>
      </c>
      <c r="D22" s="24">
        <v>644</v>
      </c>
      <c r="E22" s="24">
        <v>687</v>
      </c>
      <c r="F22" s="28">
        <v>738</v>
      </c>
      <c r="G22" s="43">
        <f t="shared" si="3"/>
        <v>51</v>
      </c>
      <c r="H22" s="20">
        <f t="shared" si="4"/>
        <v>7.4235807860262071E-2</v>
      </c>
      <c r="N22" s="57">
        <v>3511</v>
      </c>
      <c r="O22" s="57">
        <v>738</v>
      </c>
      <c r="P22" s="58">
        <f t="shared" si="2"/>
        <v>0</v>
      </c>
    </row>
    <row r="23" spans="1:16" ht="15.75" x14ac:dyDescent="0.25">
      <c r="A23" s="10">
        <v>3609</v>
      </c>
      <c r="B23" s="9" t="s">
        <v>15</v>
      </c>
      <c r="C23" s="26">
        <v>3855</v>
      </c>
      <c r="D23" s="26">
        <v>3765</v>
      </c>
      <c r="E23" s="26">
        <v>3875</v>
      </c>
      <c r="F23" s="27">
        <v>4029</v>
      </c>
      <c r="G23" s="42">
        <f t="shared" si="3"/>
        <v>154</v>
      </c>
      <c r="H23" s="19">
        <f t="shared" si="4"/>
        <v>3.974193548387106E-2</v>
      </c>
      <c r="N23" s="57">
        <v>3609</v>
      </c>
      <c r="O23" s="57">
        <v>4029</v>
      </c>
      <c r="P23" s="58">
        <f t="shared" si="2"/>
        <v>0</v>
      </c>
    </row>
    <row r="24" spans="1:16" ht="15.75" x14ac:dyDescent="0.25">
      <c r="A24" s="2">
        <v>3709</v>
      </c>
      <c r="B24" s="1" t="s">
        <v>16</v>
      </c>
      <c r="C24" s="24">
        <v>877</v>
      </c>
      <c r="D24" s="24">
        <v>870</v>
      </c>
      <c r="E24" s="24">
        <v>839</v>
      </c>
      <c r="F24" s="28">
        <v>854</v>
      </c>
      <c r="G24" s="43">
        <f t="shared" si="3"/>
        <v>15</v>
      </c>
      <c r="H24" s="20">
        <f t="shared" si="4"/>
        <v>1.7878426698450633E-2</v>
      </c>
      <c r="N24" s="57">
        <v>3709</v>
      </c>
      <c r="O24" s="57">
        <v>854</v>
      </c>
      <c r="P24" s="58">
        <f t="shared" si="2"/>
        <v>0</v>
      </c>
    </row>
    <row r="25" spans="1:16" ht="15.75" x14ac:dyDescent="0.25">
      <c r="A25" s="10">
        <v>3713</v>
      </c>
      <c r="B25" s="9" t="s">
        <v>17</v>
      </c>
      <c r="C25" s="26">
        <v>124</v>
      </c>
      <c r="D25" s="26">
        <v>120</v>
      </c>
      <c r="E25" s="26">
        <v>103</v>
      </c>
      <c r="F25" s="27">
        <v>106</v>
      </c>
      <c r="G25" s="42">
        <f t="shared" si="3"/>
        <v>3</v>
      </c>
      <c r="H25" s="19">
        <f t="shared" si="4"/>
        <v>2.9126213592232997E-2</v>
      </c>
      <c r="N25" s="57">
        <v>3713</v>
      </c>
      <c r="O25" s="57">
        <v>106</v>
      </c>
      <c r="P25" s="58">
        <f t="shared" si="2"/>
        <v>0</v>
      </c>
    </row>
    <row r="26" spans="1:16" ht="15.75" x14ac:dyDescent="0.25">
      <c r="A26" s="2">
        <v>3714</v>
      </c>
      <c r="B26" s="1" t="s">
        <v>18</v>
      </c>
      <c r="C26" s="24">
        <v>1677</v>
      </c>
      <c r="D26" s="24">
        <v>1688</v>
      </c>
      <c r="E26" s="24">
        <v>1670</v>
      </c>
      <c r="F26" s="28">
        <v>1659</v>
      </c>
      <c r="G26" s="43">
        <f t="shared" si="3"/>
        <v>-11</v>
      </c>
      <c r="H26" s="20">
        <f t="shared" si="4"/>
        <v>-6.5868263473053412E-3</v>
      </c>
      <c r="N26" s="57">
        <v>3714</v>
      </c>
      <c r="O26" s="57">
        <v>1659</v>
      </c>
      <c r="P26" s="58">
        <f t="shared" si="2"/>
        <v>0</v>
      </c>
    </row>
    <row r="27" spans="1:16" ht="15.75" x14ac:dyDescent="0.25">
      <c r="A27" s="10">
        <v>3716</v>
      </c>
      <c r="B27" s="9" t="s">
        <v>80</v>
      </c>
      <c r="C27" s="26">
        <v>1276</v>
      </c>
      <c r="D27" s="26">
        <v>1262</v>
      </c>
      <c r="E27" s="26" t="s">
        <v>78</v>
      </c>
      <c r="F27" s="27">
        <v>1308</v>
      </c>
      <c r="G27" s="42">
        <f t="shared" si="3"/>
        <v>15</v>
      </c>
      <c r="H27" s="19">
        <f t="shared" si="4"/>
        <v>1.1600928074245953E-2</v>
      </c>
      <c r="N27" s="57">
        <v>3716</v>
      </c>
      <c r="O27" s="57">
        <v>1308</v>
      </c>
      <c r="P27" s="58">
        <f t="shared" si="2"/>
        <v>0</v>
      </c>
    </row>
    <row r="28" spans="1:16" ht="15.75" x14ac:dyDescent="0.25">
      <c r="A28" s="2">
        <v>3811</v>
      </c>
      <c r="B28" s="1" t="s">
        <v>19</v>
      </c>
      <c r="C28" s="24">
        <v>634</v>
      </c>
      <c r="D28" s="24">
        <v>626</v>
      </c>
      <c r="E28" s="24">
        <v>663</v>
      </c>
      <c r="F28" s="28">
        <v>662</v>
      </c>
      <c r="G28" s="43">
        <f t="shared" si="3"/>
        <v>-1</v>
      </c>
      <c r="H28" s="20">
        <f t="shared" si="4"/>
        <v>-1.5082956259426794E-3</v>
      </c>
      <c r="N28" s="57">
        <v>3811</v>
      </c>
      <c r="O28" s="57">
        <v>662</v>
      </c>
      <c r="P28" s="58">
        <f t="shared" si="2"/>
        <v>0</v>
      </c>
    </row>
    <row r="29" spans="1:16" ht="21" customHeight="1" x14ac:dyDescent="0.25">
      <c r="A29" s="3" t="s">
        <v>20</v>
      </c>
      <c r="B29" s="4"/>
      <c r="C29" s="25">
        <v>7118</v>
      </c>
      <c r="D29" s="25">
        <v>7099</v>
      </c>
      <c r="E29" s="25">
        <f>E30+E31+E32+E33+E34+E35+E36+E37+E38</f>
        <v>7204</v>
      </c>
      <c r="F29" s="25">
        <f>F30+F31+F32+F33+F34+F35+F36+F37+F38</f>
        <v>7275</v>
      </c>
      <c r="G29" s="44">
        <f t="shared" si="3"/>
        <v>71</v>
      </c>
      <c r="H29" s="22">
        <f t="shared" si="4"/>
        <v>9.8556357579122622E-3</v>
      </c>
      <c r="N29" s="57"/>
      <c r="O29" s="57"/>
      <c r="P29" s="58">
        <f t="shared" si="2"/>
        <v>-7275</v>
      </c>
    </row>
    <row r="30" spans="1:16" ht="15.75" x14ac:dyDescent="0.25">
      <c r="A30" s="10">
        <v>4100</v>
      </c>
      <c r="B30" s="9" t="s">
        <v>21</v>
      </c>
      <c r="C30" s="26">
        <v>959</v>
      </c>
      <c r="D30" s="26">
        <v>952</v>
      </c>
      <c r="E30" s="26">
        <v>955</v>
      </c>
      <c r="F30" s="26">
        <v>958</v>
      </c>
      <c r="G30" s="42">
        <f t="shared" si="3"/>
        <v>3</v>
      </c>
      <c r="H30" s="19">
        <f t="shared" si="4"/>
        <v>3.141361256544517E-3</v>
      </c>
      <c r="N30" s="57">
        <v>4100</v>
      </c>
      <c r="O30" s="57">
        <v>958</v>
      </c>
      <c r="P30" s="58">
        <f t="shared" si="2"/>
        <v>0</v>
      </c>
    </row>
    <row r="31" spans="1:16" ht="15.75" x14ac:dyDescent="0.25">
      <c r="A31" s="2">
        <v>4200</v>
      </c>
      <c r="B31" s="1" t="s">
        <v>22</v>
      </c>
      <c r="C31" s="24">
        <v>3810</v>
      </c>
      <c r="D31" s="24">
        <v>3790</v>
      </c>
      <c r="E31" s="24">
        <v>3841</v>
      </c>
      <c r="F31" s="24">
        <v>3835</v>
      </c>
      <c r="G31" s="43">
        <f t="shared" si="3"/>
        <v>-6</v>
      </c>
      <c r="H31" s="20">
        <f t="shared" si="4"/>
        <v>-1.5620932048945324E-3</v>
      </c>
      <c r="N31" s="57">
        <v>4200</v>
      </c>
      <c r="O31" s="57">
        <v>3835</v>
      </c>
      <c r="P31" s="58">
        <f t="shared" si="2"/>
        <v>0</v>
      </c>
    </row>
    <row r="32" spans="1:16" ht="15.75" x14ac:dyDescent="0.25">
      <c r="A32" s="10">
        <v>4502</v>
      </c>
      <c r="B32" s="9" t="s">
        <v>23</v>
      </c>
      <c r="C32" s="26">
        <v>262</v>
      </c>
      <c r="D32" s="26">
        <v>236</v>
      </c>
      <c r="E32" s="26">
        <v>234</v>
      </c>
      <c r="F32" s="26">
        <v>237</v>
      </c>
      <c r="G32" s="42">
        <f t="shared" si="3"/>
        <v>3</v>
      </c>
      <c r="H32" s="19">
        <f t="shared" si="4"/>
        <v>1.2820512820512775E-2</v>
      </c>
      <c r="N32" s="57">
        <v>4502</v>
      </c>
      <c r="O32" s="57">
        <v>237</v>
      </c>
      <c r="P32" s="58">
        <f t="shared" si="2"/>
        <v>0</v>
      </c>
    </row>
    <row r="33" spans="1:16" ht="15.75" x14ac:dyDescent="0.25">
      <c r="A33" s="2">
        <v>4604</v>
      </c>
      <c r="B33" s="1" t="s">
        <v>24</v>
      </c>
      <c r="C33" s="24">
        <v>252</v>
      </c>
      <c r="D33" s="24">
        <v>269</v>
      </c>
      <c r="E33" s="24">
        <v>255</v>
      </c>
      <c r="F33" s="24">
        <v>265</v>
      </c>
      <c r="G33" s="43">
        <f t="shared" si="3"/>
        <v>10</v>
      </c>
      <c r="H33" s="20">
        <f t="shared" si="4"/>
        <v>3.9215686274509887E-2</v>
      </c>
      <c r="N33" s="57">
        <v>4604</v>
      </c>
      <c r="O33" s="57">
        <v>265</v>
      </c>
      <c r="P33" s="58">
        <f t="shared" si="2"/>
        <v>0</v>
      </c>
    </row>
    <row r="34" spans="1:16" ht="15.75" x14ac:dyDescent="0.25">
      <c r="A34" s="10">
        <v>4607</v>
      </c>
      <c r="B34" s="9" t="s">
        <v>25</v>
      </c>
      <c r="C34" s="26">
        <v>1020</v>
      </c>
      <c r="D34" s="26">
        <v>1065</v>
      </c>
      <c r="E34" s="26">
        <v>1131</v>
      </c>
      <c r="F34" s="26">
        <v>1166</v>
      </c>
      <c r="G34" s="42">
        <f t="shared" si="3"/>
        <v>35</v>
      </c>
      <c r="H34" s="19">
        <f t="shared" si="4"/>
        <v>3.0946065428824054E-2</v>
      </c>
      <c r="N34" s="57">
        <v>4607</v>
      </c>
      <c r="O34" s="57">
        <v>1166</v>
      </c>
      <c r="P34" s="58">
        <f t="shared" si="2"/>
        <v>0</v>
      </c>
    </row>
    <row r="35" spans="1:16" ht="15.75" x14ac:dyDescent="0.25">
      <c r="A35" s="52">
        <v>4803</v>
      </c>
      <c r="B35" s="53" t="s">
        <v>26</v>
      </c>
      <c r="C35" s="54">
        <v>209</v>
      </c>
      <c r="D35" s="54">
        <v>202</v>
      </c>
      <c r="E35" s="54">
        <v>213</v>
      </c>
      <c r="F35" s="54">
        <v>237</v>
      </c>
      <c r="G35" s="50">
        <f t="shared" si="3"/>
        <v>24</v>
      </c>
      <c r="H35" s="51">
        <f t="shared" si="4"/>
        <v>0.11267605633802824</v>
      </c>
      <c r="N35" s="57">
        <v>4803</v>
      </c>
      <c r="O35" s="57">
        <v>237</v>
      </c>
      <c r="P35" s="58">
        <f t="shared" si="2"/>
        <v>0</v>
      </c>
    </row>
    <row r="36" spans="1:16" ht="15.75" x14ac:dyDescent="0.25">
      <c r="A36" s="10">
        <v>4901</v>
      </c>
      <c r="B36" s="9" t="s">
        <v>27</v>
      </c>
      <c r="C36" s="26">
        <v>43</v>
      </c>
      <c r="D36" s="26">
        <v>40</v>
      </c>
      <c r="E36" s="26">
        <v>41</v>
      </c>
      <c r="F36" s="26">
        <v>46</v>
      </c>
      <c r="G36" s="42">
        <f t="shared" si="3"/>
        <v>5</v>
      </c>
      <c r="H36" s="19">
        <f t="shared" si="4"/>
        <v>0.12195121951219523</v>
      </c>
      <c r="N36" s="57">
        <v>4901</v>
      </c>
      <c r="O36" s="57">
        <v>46</v>
      </c>
      <c r="P36" s="58">
        <f t="shared" si="2"/>
        <v>0</v>
      </c>
    </row>
    <row r="37" spans="1:16" ht="15.75" x14ac:dyDescent="0.25">
      <c r="A37" s="52">
        <v>4902</v>
      </c>
      <c r="B37" s="53" t="s">
        <v>28</v>
      </c>
      <c r="C37" s="54">
        <v>109</v>
      </c>
      <c r="D37" s="54">
        <v>110</v>
      </c>
      <c r="E37" s="54">
        <v>108</v>
      </c>
      <c r="F37" s="54">
        <v>107</v>
      </c>
      <c r="G37" s="50">
        <f t="shared" si="3"/>
        <v>-1</v>
      </c>
      <c r="H37" s="51">
        <f t="shared" si="4"/>
        <v>-9.2592592592593004E-3</v>
      </c>
      <c r="N37" s="57">
        <v>4902</v>
      </c>
      <c r="O37" s="57">
        <v>107</v>
      </c>
      <c r="P37" s="58">
        <f t="shared" si="2"/>
        <v>0</v>
      </c>
    </row>
    <row r="38" spans="1:16" ht="15.75" x14ac:dyDescent="0.25">
      <c r="A38" s="11">
        <v>4911</v>
      </c>
      <c r="B38" s="12" t="s">
        <v>29</v>
      </c>
      <c r="C38" s="29">
        <v>454</v>
      </c>
      <c r="D38" s="29">
        <v>435</v>
      </c>
      <c r="E38" s="29">
        <v>426</v>
      </c>
      <c r="F38" s="29">
        <v>424</v>
      </c>
      <c r="G38" s="55">
        <f t="shared" si="3"/>
        <v>-2</v>
      </c>
      <c r="H38" s="56">
        <f t="shared" si="4"/>
        <v>-4.6948356807511304E-3</v>
      </c>
      <c r="N38" s="57">
        <v>4911</v>
      </c>
      <c r="O38" s="57">
        <v>424</v>
      </c>
      <c r="P38" s="58">
        <f t="shared" si="2"/>
        <v>0</v>
      </c>
    </row>
    <row r="39" spans="1:16" ht="21.75" customHeight="1" x14ac:dyDescent="0.25">
      <c r="A39" s="3" t="s">
        <v>30</v>
      </c>
      <c r="B39" s="4"/>
      <c r="C39" s="25">
        <f>C40+C43+C41+C42+C44</f>
        <v>7327</v>
      </c>
      <c r="D39" s="25">
        <f>D40+D43+D41+D42+D44</f>
        <v>7412</v>
      </c>
      <c r="E39" s="25">
        <f>E40+E43+E41+E42+E44</f>
        <v>7424</v>
      </c>
      <c r="F39" s="25">
        <f>F40+F43+F41+F42+F44</f>
        <v>7400</v>
      </c>
      <c r="G39" s="49">
        <f>G40+G43+G41+G42+G44</f>
        <v>-24</v>
      </c>
      <c r="H39" s="48">
        <f t="shared" si="4"/>
        <v>-3.2327586206896131E-3</v>
      </c>
      <c r="N39" s="57"/>
      <c r="O39" s="57"/>
      <c r="P39" s="58">
        <f t="shared" si="2"/>
        <v>-7400</v>
      </c>
    </row>
    <row r="40" spans="1:16" ht="15.75" x14ac:dyDescent="0.25">
      <c r="A40" s="10">
        <v>5508</v>
      </c>
      <c r="B40" s="9" t="s">
        <v>31</v>
      </c>
      <c r="C40" s="26">
        <v>1210</v>
      </c>
      <c r="D40" s="26">
        <v>1219</v>
      </c>
      <c r="E40" s="26">
        <v>1230</v>
      </c>
      <c r="F40" s="26">
        <v>1247</v>
      </c>
      <c r="G40" s="42">
        <f>F40-E40</f>
        <v>17</v>
      </c>
      <c r="H40" s="19">
        <f t="shared" si="4"/>
        <v>1.38211382113822E-2</v>
      </c>
      <c r="N40" s="57">
        <v>5508</v>
      </c>
      <c r="O40" s="57">
        <v>1247</v>
      </c>
      <c r="P40" s="58">
        <f t="shared" si="2"/>
        <v>0</v>
      </c>
    </row>
    <row r="41" spans="1:16" ht="15.75" x14ac:dyDescent="0.25">
      <c r="A41" s="2">
        <v>5609</v>
      </c>
      <c r="B41" s="1" t="s">
        <v>32</v>
      </c>
      <c r="C41" s="24">
        <v>473</v>
      </c>
      <c r="D41" s="24">
        <v>475</v>
      </c>
      <c r="E41" s="24">
        <v>484</v>
      </c>
      <c r="F41" s="24">
        <v>480</v>
      </c>
      <c r="G41" s="43">
        <f>F41-E41</f>
        <v>-4</v>
      </c>
      <c r="H41" s="20">
        <f t="shared" si="4"/>
        <v>-8.2644628099173278E-3</v>
      </c>
      <c r="N41" s="57">
        <v>5609</v>
      </c>
      <c r="O41" s="57">
        <v>480</v>
      </c>
      <c r="P41" s="58">
        <f t="shared" si="2"/>
        <v>0</v>
      </c>
    </row>
    <row r="42" spans="1:16" ht="15.75" x14ac:dyDescent="0.25">
      <c r="A42" s="10">
        <v>5611</v>
      </c>
      <c r="B42" s="9" t="s">
        <v>33</v>
      </c>
      <c r="C42" s="26">
        <v>90</v>
      </c>
      <c r="D42" s="26">
        <v>92</v>
      </c>
      <c r="E42" s="26">
        <v>90</v>
      </c>
      <c r="F42" s="26">
        <v>88</v>
      </c>
      <c r="G42" s="42">
        <f>F42-E42</f>
        <v>-2</v>
      </c>
      <c r="H42" s="19">
        <f t="shared" si="4"/>
        <v>-2.2222222222222254E-2</v>
      </c>
      <c r="N42" s="57">
        <v>5611</v>
      </c>
      <c r="O42" s="57">
        <v>88</v>
      </c>
      <c r="P42" s="58">
        <f t="shared" si="2"/>
        <v>0</v>
      </c>
    </row>
    <row r="43" spans="1:16" ht="15.75" x14ac:dyDescent="0.25">
      <c r="A43" s="2">
        <v>5613</v>
      </c>
      <c r="B43" s="1" t="s">
        <v>81</v>
      </c>
      <c r="C43" s="24">
        <v>1312</v>
      </c>
      <c r="D43" s="24">
        <v>1326</v>
      </c>
      <c r="E43" s="24">
        <v>1314</v>
      </c>
      <c r="F43" s="24">
        <v>1301</v>
      </c>
      <c r="G43" s="43">
        <f>F43-E43</f>
        <v>-13</v>
      </c>
      <c r="H43" s="20">
        <f t="shared" si="4"/>
        <v>-9.8934550989345782E-3</v>
      </c>
      <c r="N43" s="57">
        <v>5613</v>
      </c>
      <c r="O43" s="57">
        <v>1301</v>
      </c>
      <c r="P43" s="58">
        <f t="shared" si="2"/>
        <v>0</v>
      </c>
    </row>
    <row r="44" spans="1:16" ht="15.75" x14ac:dyDescent="0.25">
      <c r="A44" s="10">
        <v>5716</v>
      </c>
      <c r="B44" s="9" t="s">
        <v>82</v>
      </c>
      <c r="C44" s="26">
        <v>4242</v>
      </c>
      <c r="D44" s="26">
        <v>4300</v>
      </c>
      <c r="E44" s="26">
        <v>4306</v>
      </c>
      <c r="F44" s="26">
        <v>4284</v>
      </c>
      <c r="G44" s="42">
        <f>F44-E44</f>
        <v>-22</v>
      </c>
      <c r="H44" s="19">
        <f t="shared" si="4"/>
        <v>-5.1091500232234299E-3</v>
      </c>
      <c r="N44" s="57">
        <v>5716</v>
      </c>
      <c r="O44" s="57">
        <v>4284</v>
      </c>
      <c r="P44" s="58">
        <f t="shared" si="2"/>
        <v>0</v>
      </c>
    </row>
    <row r="45" spans="1:16" ht="24" customHeight="1" x14ac:dyDescent="0.25">
      <c r="A45" s="3" t="s">
        <v>34</v>
      </c>
      <c r="B45" s="4"/>
      <c r="C45" s="25">
        <v>30596</v>
      </c>
      <c r="D45" s="25">
        <v>30632</v>
      </c>
      <c r="E45" s="25">
        <f>E46+E47+E48+E49+E50+E51+E52+E53+E54+E55+E56</f>
        <v>31118</v>
      </c>
      <c r="F45" s="25">
        <f>F46+F47+F48+F49+F50+F51+F52+F53+F54+F55+F56</f>
        <v>31631</v>
      </c>
      <c r="G45" s="41">
        <f>G46+G47+G48+G49+G50+G51+G52+G53+G54+G55+G56</f>
        <v>513</v>
      </c>
      <c r="H45" s="23">
        <f t="shared" si="4"/>
        <v>1.6485635323606918E-2</v>
      </c>
      <c r="N45" s="57"/>
      <c r="O45" s="57"/>
      <c r="P45" s="58">
        <f t="shared" si="2"/>
        <v>-31631</v>
      </c>
    </row>
    <row r="46" spans="1:16" ht="15.75" x14ac:dyDescent="0.25">
      <c r="A46" s="10">
        <v>6000</v>
      </c>
      <c r="B46" s="9" t="s">
        <v>69</v>
      </c>
      <c r="C46" s="26">
        <v>19024</v>
      </c>
      <c r="D46" s="26">
        <v>19217</v>
      </c>
      <c r="E46" s="26">
        <v>19583</v>
      </c>
      <c r="F46" s="26">
        <v>19792</v>
      </c>
      <c r="G46" s="42">
        <f t="shared" ref="G46:G61" si="5">F46-E46</f>
        <v>209</v>
      </c>
      <c r="H46" s="19">
        <f t="shared" si="4"/>
        <v>1.0672522085482417E-2</v>
      </c>
      <c r="N46" s="57">
        <v>6000</v>
      </c>
      <c r="O46" s="57">
        <v>19792</v>
      </c>
      <c r="P46" s="58">
        <f t="shared" si="2"/>
        <v>0</v>
      </c>
    </row>
    <row r="47" spans="1:16" ht="15.75" x14ac:dyDescent="0.25">
      <c r="A47" s="2">
        <v>6100</v>
      </c>
      <c r="B47" s="1" t="s">
        <v>35</v>
      </c>
      <c r="C47" s="24">
        <v>3111</v>
      </c>
      <c r="D47" s="24">
        <v>3034</v>
      </c>
      <c r="E47" s="24">
        <v>3038</v>
      </c>
      <c r="F47" s="24">
        <v>3135</v>
      </c>
      <c r="G47" s="43">
        <f t="shared" si="5"/>
        <v>97</v>
      </c>
      <c r="H47" s="20">
        <f t="shared" si="4"/>
        <v>3.192890059249498E-2</v>
      </c>
      <c r="N47" s="57">
        <v>6100</v>
      </c>
      <c r="O47" s="57">
        <v>3135</v>
      </c>
      <c r="P47" s="58">
        <f t="shared" si="2"/>
        <v>0</v>
      </c>
    </row>
    <row r="48" spans="1:16" ht="15.75" x14ac:dyDescent="0.25">
      <c r="A48" s="10">
        <v>6250</v>
      </c>
      <c r="B48" s="9" t="s">
        <v>36</v>
      </c>
      <c r="C48" s="26">
        <v>2007</v>
      </c>
      <c r="D48" s="26">
        <v>1987</v>
      </c>
      <c r="E48" s="26">
        <v>1971</v>
      </c>
      <c r="F48" s="26">
        <v>1981</v>
      </c>
      <c r="G48" s="42">
        <f t="shared" si="5"/>
        <v>10</v>
      </c>
      <c r="H48" s="19">
        <f t="shared" si="4"/>
        <v>5.0735667174024446E-3</v>
      </c>
      <c r="N48" s="57">
        <v>6250</v>
      </c>
      <c r="O48" s="57">
        <v>1981</v>
      </c>
      <c r="P48" s="58">
        <f t="shared" si="2"/>
        <v>0</v>
      </c>
    </row>
    <row r="49" spans="1:16" ht="15.75" x14ac:dyDescent="0.25">
      <c r="A49" s="2">
        <v>6400</v>
      </c>
      <c r="B49" s="1" t="s">
        <v>37</v>
      </c>
      <c r="C49" s="24">
        <v>1902</v>
      </c>
      <c r="D49" s="24">
        <v>1861</v>
      </c>
      <c r="E49" s="24">
        <v>1862</v>
      </c>
      <c r="F49" s="24">
        <v>1900</v>
      </c>
      <c r="G49" s="43">
        <f t="shared" si="5"/>
        <v>38</v>
      </c>
      <c r="H49" s="20">
        <f t="shared" si="4"/>
        <v>2.0408163265306145E-2</v>
      </c>
      <c r="N49" s="57">
        <v>6400</v>
      </c>
      <c r="O49" s="57">
        <v>1900</v>
      </c>
      <c r="P49" s="58">
        <f t="shared" si="2"/>
        <v>0</v>
      </c>
    </row>
    <row r="50" spans="1:16" ht="15.75" x14ac:dyDescent="0.25">
      <c r="A50" s="10">
        <v>6513</v>
      </c>
      <c r="B50" s="9" t="s">
        <v>38</v>
      </c>
      <c r="C50" s="26">
        <v>1079</v>
      </c>
      <c r="D50" s="26">
        <v>1095</v>
      </c>
      <c r="E50" s="26">
        <v>1120</v>
      </c>
      <c r="F50" s="26">
        <v>1138</v>
      </c>
      <c r="G50" s="42">
        <f t="shared" si="5"/>
        <v>18</v>
      </c>
      <c r="H50" s="19">
        <f t="shared" si="4"/>
        <v>1.6071428571428514E-2</v>
      </c>
      <c r="N50" s="57">
        <v>6513</v>
      </c>
      <c r="O50" s="57">
        <v>1138</v>
      </c>
      <c r="P50" s="58">
        <f t="shared" si="2"/>
        <v>0</v>
      </c>
    </row>
    <row r="51" spans="1:16" ht="15.75" x14ac:dyDescent="0.25">
      <c r="A51" s="2">
        <v>6515</v>
      </c>
      <c r="B51" s="1" t="s">
        <v>39</v>
      </c>
      <c r="C51" s="24">
        <v>621</v>
      </c>
      <c r="D51" s="24">
        <v>648</v>
      </c>
      <c r="E51" s="24">
        <v>704</v>
      </c>
      <c r="F51" s="24">
        <v>766</v>
      </c>
      <c r="G51" s="43">
        <f t="shared" si="5"/>
        <v>62</v>
      </c>
      <c r="H51" s="20">
        <f t="shared" si="4"/>
        <v>8.8068181818181879E-2</v>
      </c>
      <c r="N51" s="57">
        <v>6515</v>
      </c>
      <c r="O51" s="57">
        <v>766</v>
      </c>
      <c r="P51" s="58">
        <f t="shared" si="2"/>
        <v>0</v>
      </c>
    </row>
    <row r="52" spans="1:16" ht="15.75" x14ac:dyDescent="0.25">
      <c r="A52" s="10">
        <v>6601</v>
      </c>
      <c r="B52" s="9" t="s">
        <v>40</v>
      </c>
      <c r="C52" s="26">
        <v>482</v>
      </c>
      <c r="D52" s="26">
        <v>436</v>
      </c>
      <c r="E52" s="26">
        <v>457</v>
      </c>
      <c r="F52" s="26">
        <v>477</v>
      </c>
      <c r="G52" s="42">
        <f t="shared" si="5"/>
        <v>20</v>
      </c>
      <c r="H52" s="19">
        <f t="shared" si="4"/>
        <v>4.3763676148796504E-2</v>
      </c>
      <c r="N52" s="57">
        <v>6601</v>
      </c>
      <c r="O52" s="57">
        <v>477</v>
      </c>
      <c r="P52" s="58">
        <f t="shared" si="2"/>
        <v>0</v>
      </c>
    </row>
    <row r="53" spans="1:16" ht="15.75" x14ac:dyDescent="0.25">
      <c r="A53" s="2">
        <v>6602</v>
      </c>
      <c r="B53" s="1" t="s">
        <v>41</v>
      </c>
      <c r="C53" s="24">
        <v>370</v>
      </c>
      <c r="D53" s="24">
        <v>371</v>
      </c>
      <c r="E53" s="24">
        <v>369</v>
      </c>
      <c r="F53" s="24">
        <v>371</v>
      </c>
      <c r="G53" s="43">
        <f t="shared" si="5"/>
        <v>2</v>
      </c>
      <c r="H53" s="20">
        <f t="shared" si="4"/>
        <v>5.4200542005420349E-3</v>
      </c>
      <c r="N53" s="57">
        <v>6602</v>
      </c>
      <c r="O53" s="57">
        <v>371</v>
      </c>
      <c r="P53" s="58">
        <f t="shared" si="2"/>
        <v>0</v>
      </c>
    </row>
    <row r="54" spans="1:16" ht="15.75" x14ac:dyDescent="0.25">
      <c r="A54" s="11">
        <v>6611</v>
      </c>
      <c r="B54" s="12" t="s">
        <v>42</v>
      </c>
      <c r="C54" s="29">
        <v>54</v>
      </c>
      <c r="D54" s="29">
        <v>56</v>
      </c>
      <c r="E54" s="29">
        <v>61</v>
      </c>
      <c r="F54" s="29">
        <v>62</v>
      </c>
      <c r="G54" s="55">
        <f t="shared" si="5"/>
        <v>1</v>
      </c>
      <c r="H54" s="56">
        <f t="shared" si="4"/>
        <v>1.6393442622950838E-2</v>
      </c>
      <c r="N54" s="57">
        <v>6611</v>
      </c>
      <c r="O54" s="57">
        <v>62</v>
      </c>
      <c r="P54" s="58">
        <f t="shared" si="2"/>
        <v>0</v>
      </c>
    </row>
    <row r="55" spans="1:16" ht="15.75" x14ac:dyDescent="0.25">
      <c r="A55" s="2">
        <v>6613</v>
      </c>
      <c r="B55" s="1" t="s">
        <v>84</v>
      </c>
      <c r="C55" s="24">
        <v>1371</v>
      </c>
      <c r="D55" s="24">
        <v>1329</v>
      </c>
      <c r="E55" s="24">
        <v>1349</v>
      </c>
      <c r="F55" s="24">
        <v>1409</v>
      </c>
      <c r="G55" s="43">
        <f t="shared" si="5"/>
        <v>60</v>
      </c>
      <c r="H55" s="20">
        <f t="shared" si="4"/>
        <v>4.4477390659747984E-2</v>
      </c>
      <c r="N55" s="57">
        <v>6613</v>
      </c>
      <c r="O55" s="57">
        <v>1409</v>
      </c>
      <c r="P55" s="58">
        <f t="shared" si="2"/>
        <v>0</v>
      </c>
    </row>
    <row r="56" spans="1:16" ht="15.75" x14ac:dyDescent="0.25">
      <c r="A56" s="10">
        <v>6710</v>
      </c>
      <c r="B56" s="9" t="s">
        <v>83</v>
      </c>
      <c r="C56" s="26">
        <v>575</v>
      </c>
      <c r="D56" s="26">
        <v>598</v>
      </c>
      <c r="E56" s="26">
        <v>604</v>
      </c>
      <c r="F56" s="26">
        <v>600</v>
      </c>
      <c r="G56" s="42">
        <f t="shared" si="5"/>
        <v>-4</v>
      </c>
      <c r="H56" s="19">
        <f t="shared" si="4"/>
        <v>-6.6225165562914245E-3</v>
      </c>
      <c r="N56" s="57">
        <v>6710</v>
      </c>
      <c r="O56" s="57">
        <v>600</v>
      </c>
      <c r="P56" s="58">
        <f t="shared" si="2"/>
        <v>0</v>
      </c>
    </row>
    <row r="57" spans="1:16" ht="19.5" customHeight="1" x14ac:dyDescent="0.25">
      <c r="A57" s="3" t="s">
        <v>43</v>
      </c>
      <c r="B57" s="4"/>
      <c r="C57" s="25">
        <v>10740</v>
      </c>
      <c r="D57" s="25">
        <v>10849</v>
      </c>
      <c r="E57" s="25">
        <f>E58+E59+E60+E61</f>
        <v>11014</v>
      </c>
      <c r="F57" s="25">
        <f>F58+F59+F60+F61</f>
        <v>11156</v>
      </c>
      <c r="G57" s="44">
        <f t="shared" si="5"/>
        <v>142</v>
      </c>
      <c r="H57" s="22">
        <f t="shared" si="4"/>
        <v>1.2892682041038661E-2</v>
      </c>
      <c r="N57" s="57"/>
      <c r="O57" s="57"/>
      <c r="P57" s="58">
        <f t="shared" si="2"/>
        <v>-11156</v>
      </c>
    </row>
    <row r="58" spans="1:16" ht="15.75" x14ac:dyDescent="0.25">
      <c r="A58" s="10">
        <v>7300</v>
      </c>
      <c r="B58" s="9" t="s">
        <v>44</v>
      </c>
      <c r="C58" s="26">
        <v>5073</v>
      </c>
      <c r="D58" s="26">
        <v>5088</v>
      </c>
      <c r="E58" s="26">
        <v>5187</v>
      </c>
      <c r="F58" s="26">
        <v>5227</v>
      </c>
      <c r="G58" s="42">
        <f t="shared" si="5"/>
        <v>40</v>
      </c>
      <c r="H58" s="19">
        <f t="shared" si="4"/>
        <v>7.7115866589549942E-3</v>
      </c>
      <c r="N58" s="57">
        <v>7300</v>
      </c>
      <c r="O58" s="57">
        <v>5227</v>
      </c>
      <c r="P58" s="58">
        <f t="shared" si="2"/>
        <v>0</v>
      </c>
    </row>
    <row r="59" spans="1:16" ht="15.75" x14ac:dyDescent="0.25">
      <c r="A59" s="2">
        <v>7400</v>
      </c>
      <c r="B59" s="1" t="s">
        <v>71</v>
      </c>
      <c r="C59" s="24">
        <v>4925</v>
      </c>
      <c r="D59" s="24">
        <v>5005</v>
      </c>
      <c r="E59" s="24">
        <v>5059</v>
      </c>
      <c r="F59" s="24">
        <v>5169</v>
      </c>
      <c r="G59" s="43">
        <f t="shared" si="5"/>
        <v>110</v>
      </c>
      <c r="H59" s="20">
        <f t="shared" si="4"/>
        <v>2.1743427554852701E-2</v>
      </c>
      <c r="N59" s="57">
        <v>7400</v>
      </c>
      <c r="O59" s="57">
        <v>5169</v>
      </c>
      <c r="P59" s="58">
        <f t="shared" si="2"/>
        <v>0</v>
      </c>
    </row>
    <row r="60" spans="1:16" ht="15.75" x14ac:dyDescent="0.25">
      <c r="A60" s="10">
        <v>7502</v>
      </c>
      <c r="B60" s="9" t="s">
        <v>45</v>
      </c>
      <c r="C60" s="26">
        <v>656</v>
      </c>
      <c r="D60" s="26">
        <v>658</v>
      </c>
      <c r="E60" s="26">
        <v>668</v>
      </c>
      <c r="F60" s="26">
        <v>664</v>
      </c>
      <c r="G60" s="42">
        <f t="shared" si="5"/>
        <v>-4</v>
      </c>
      <c r="H60" s="19">
        <f t="shared" si="4"/>
        <v>-5.9880239520958556E-3</v>
      </c>
      <c r="N60" s="57">
        <v>7502</v>
      </c>
      <c r="O60" s="57">
        <v>664</v>
      </c>
      <c r="P60" s="58">
        <f t="shared" si="2"/>
        <v>0</v>
      </c>
    </row>
    <row r="61" spans="1:16" ht="15.75" x14ac:dyDescent="0.25">
      <c r="A61" s="2">
        <v>7505</v>
      </c>
      <c r="B61" s="1" t="s">
        <v>46</v>
      </c>
      <c r="C61" s="24">
        <v>86</v>
      </c>
      <c r="D61" s="24">
        <v>98</v>
      </c>
      <c r="E61" s="24">
        <v>100</v>
      </c>
      <c r="F61" s="24">
        <v>96</v>
      </c>
      <c r="G61" s="43">
        <f t="shared" si="5"/>
        <v>-4</v>
      </c>
      <c r="H61" s="20">
        <f t="shared" si="4"/>
        <v>-4.0000000000000036E-2</v>
      </c>
      <c r="N61" s="57">
        <v>7505</v>
      </c>
      <c r="O61" s="57">
        <v>96</v>
      </c>
      <c r="P61" s="58">
        <f t="shared" si="2"/>
        <v>0</v>
      </c>
    </row>
    <row r="62" spans="1:16" ht="20.25" customHeight="1" x14ac:dyDescent="0.25">
      <c r="A62" s="3" t="s">
        <v>48</v>
      </c>
      <c r="B62" s="5"/>
      <c r="C62" s="25">
        <v>30829</v>
      </c>
      <c r="D62" s="25">
        <v>31358</v>
      </c>
      <c r="E62" s="25">
        <f>E63+E64+E65+E66+E67+E68+E69+E70+E71+E72+E73+E74+E75+E76+E77</f>
        <v>32380</v>
      </c>
      <c r="F62" s="25">
        <f>F63+F64+F65+F66+F67+F68+F69+F70+F71+F72+F73+F74+F75+F76+F77</f>
        <v>33361</v>
      </c>
      <c r="G62" s="41">
        <f t="shared" ref="G62:G68" si="6">F62-E62</f>
        <v>981</v>
      </c>
      <c r="H62" s="22">
        <f t="shared" ref="H62:H68" si="7">F62/E62-1</f>
        <v>3.0296479308214996E-2</v>
      </c>
      <c r="N62" s="57"/>
      <c r="O62" s="57"/>
      <c r="P62" s="58">
        <f t="shared" si="2"/>
        <v>-33361</v>
      </c>
    </row>
    <row r="63" spans="1:16" ht="15.75" x14ac:dyDescent="0.25">
      <c r="A63" s="10">
        <v>8000</v>
      </c>
      <c r="B63" s="9" t="s">
        <v>49</v>
      </c>
      <c r="C63" s="26">
        <v>4358</v>
      </c>
      <c r="D63" s="26">
        <v>4330</v>
      </c>
      <c r="E63" s="26">
        <v>4416</v>
      </c>
      <c r="F63" s="26">
        <v>4485</v>
      </c>
      <c r="G63" s="42">
        <f t="shared" si="6"/>
        <v>69</v>
      </c>
      <c r="H63" s="19">
        <f t="shared" si="7"/>
        <v>1.5625E-2</v>
      </c>
      <c r="N63" s="57">
        <v>8000</v>
      </c>
      <c r="O63" s="57">
        <v>4485</v>
      </c>
      <c r="P63" s="58">
        <f t="shared" si="2"/>
        <v>0</v>
      </c>
    </row>
    <row r="64" spans="1:16" ht="15.75" x14ac:dyDescent="0.25">
      <c r="A64" s="2">
        <v>8200</v>
      </c>
      <c r="B64" s="1" t="s">
        <v>50</v>
      </c>
      <c r="C64" s="24">
        <v>10055</v>
      </c>
      <c r="D64" s="24">
        <v>10425</v>
      </c>
      <c r="E64" s="24">
        <v>10794</v>
      </c>
      <c r="F64" s="24">
        <v>11069</v>
      </c>
      <c r="G64" s="43">
        <f t="shared" si="6"/>
        <v>275</v>
      </c>
      <c r="H64" s="20">
        <f t="shared" si="7"/>
        <v>2.5477116916805542E-2</v>
      </c>
      <c r="N64" s="57">
        <v>8200</v>
      </c>
      <c r="O64" s="57">
        <v>11069</v>
      </c>
      <c r="P64" s="58">
        <f t="shared" si="2"/>
        <v>0</v>
      </c>
    </row>
    <row r="65" spans="1:16" ht="15.75" x14ac:dyDescent="0.25">
      <c r="A65" s="10">
        <v>8401</v>
      </c>
      <c r="B65" s="9" t="s">
        <v>47</v>
      </c>
      <c r="C65" s="26">
        <v>2435</v>
      </c>
      <c r="D65" s="26">
        <v>2396</v>
      </c>
      <c r="E65" s="26">
        <v>2450</v>
      </c>
      <c r="F65" s="26">
        <v>2524</v>
      </c>
      <c r="G65" s="42">
        <f t="shared" si="6"/>
        <v>74</v>
      </c>
      <c r="H65" s="19">
        <f t="shared" si="7"/>
        <v>3.0204081632652979E-2</v>
      </c>
      <c r="N65" s="57">
        <v>8401</v>
      </c>
      <c r="O65" s="57">
        <v>2524</v>
      </c>
      <c r="P65" s="58">
        <f t="shared" si="2"/>
        <v>0</v>
      </c>
    </row>
    <row r="66" spans="1:16" ht="15.75" x14ac:dyDescent="0.25">
      <c r="A66" s="2">
        <v>8508</v>
      </c>
      <c r="B66" s="1" t="s">
        <v>51</v>
      </c>
      <c r="C66" s="24">
        <v>717</v>
      </c>
      <c r="D66" s="24">
        <v>764</v>
      </c>
      <c r="E66" s="24">
        <v>808</v>
      </c>
      <c r="F66" s="24">
        <v>859</v>
      </c>
      <c r="G66" s="43">
        <f t="shared" si="6"/>
        <v>51</v>
      </c>
      <c r="H66" s="20">
        <f t="shared" si="7"/>
        <v>6.3118811881188064E-2</v>
      </c>
      <c r="N66" s="57">
        <v>8508</v>
      </c>
      <c r="O66" s="57">
        <v>859</v>
      </c>
      <c r="P66" s="58">
        <f t="shared" si="2"/>
        <v>0</v>
      </c>
    </row>
    <row r="67" spans="1:16" ht="15.75" x14ac:dyDescent="0.25">
      <c r="A67" s="10">
        <v>8509</v>
      </c>
      <c r="B67" s="9" t="s">
        <v>52</v>
      </c>
      <c r="C67" s="26">
        <v>626</v>
      </c>
      <c r="D67" s="26">
        <v>629</v>
      </c>
      <c r="E67" s="26">
        <v>647</v>
      </c>
      <c r="F67" s="26">
        <v>680</v>
      </c>
      <c r="G67" s="42">
        <f t="shared" si="6"/>
        <v>33</v>
      </c>
      <c r="H67" s="19">
        <f t="shared" si="7"/>
        <v>5.1004636785162205E-2</v>
      </c>
      <c r="N67" s="57">
        <v>8509</v>
      </c>
      <c r="O67" s="57">
        <v>680</v>
      </c>
      <c r="P67" s="58">
        <f t="shared" si="2"/>
        <v>0</v>
      </c>
    </row>
    <row r="68" spans="1:16" ht="15.75" x14ac:dyDescent="0.25">
      <c r="A68" s="2">
        <v>8610</v>
      </c>
      <c r="B68" s="1" t="s">
        <v>53</v>
      </c>
      <c r="C68" s="24">
        <v>251</v>
      </c>
      <c r="D68" s="24">
        <v>274</v>
      </c>
      <c r="E68" s="24">
        <v>261</v>
      </c>
      <c r="F68" s="24">
        <v>280</v>
      </c>
      <c r="G68" s="43">
        <f t="shared" si="6"/>
        <v>19</v>
      </c>
      <c r="H68" s="20">
        <f t="shared" si="7"/>
        <v>7.2796934865900331E-2</v>
      </c>
      <c r="N68" s="57">
        <v>8610</v>
      </c>
      <c r="O68" s="57">
        <v>280</v>
      </c>
      <c r="P68" s="58">
        <f t="shared" si="2"/>
        <v>0</v>
      </c>
    </row>
    <row r="69" spans="1:16" ht="15.75" x14ac:dyDescent="0.25">
      <c r="A69" s="10">
        <v>8613</v>
      </c>
      <c r="B69" s="9" t="s">
        <v>54</v>
      </c>
      <c r="C69" s="26">
        <v>1960</v>
      </c>
      <c r="D69" s="26">
        <v>1938</v>
      </c>
      <c r="E69" s="26">
        <v>1977</v>
      </c>
      <c r="F69" s="26">
        <v>2029</v>
      </c>
      <c r="G69" s="42">
        <f t="shared" ref="G69:G77" si="8">F69-E69</f>
        <v>52</v>
      </c>
      <c r="H69" s="19">
        <f t="shared" ref="H69:H77" si="9">F69/E69-1</f>
        <v>2.630247850278189E-2</v>
      </c>
      <c r="N69" s="57">
        <v>8613</v>
      </c>
      <c r="O69" s="57">
        <v>2029</v>
      </c>
      <c r="P69" s="58">
        <f t="shared" si="2"/>
        <v>0</v>
      </c>
    </row>
    <row r="70" spans="1:16" ht="15.75" x14ac:dyDescent="0.25">
      <c r="A70" s="2">
        <v>8614</v>
      </c>
      <c r="B70" s="1" t="s">
        <v>55</v>
      </c>
      <c r="C70" s="24">
        <v>1684</v>
      </c>
      <c r="D70" s="24">
        <v>1744</v>
      </c>
      <c r="E70" s="24">
        <v>1806</v>
      </c>
      <c r="F70" s="24">
        <v>1865</v>
      </c>
      <c r="G70" s="43">
        <f t="shared" si="8"/>
        <v>59</v>
      </c>
      <c r="H70" s="20">
        <f t="shared" si="9"/>
        <v>3.2668881506090708E-2</v>
      </c>
      <c r="N70" s="57">
        <v>8614</v>
      </c>
      <c r="O70" s="57">
        <v>1865</v>
      </c>
      <c r="P70" s="58">
        <f t="shared" si="2"/>
        <v>0</v>
      </c>
    </row>
    <row r="71" spans="1:16" ht="15.75" x14ac:dyDescent="0.25">
      <c r="A71" s="10">
        <v>8710</v>
      </c>
      <c r="B71" s="9" t="s">
        <v>56</v>
      </c>
      <c r="C71" s="26">
        <v>817</v>
      </c>
      <c r="D71" s="26">
        <v>823</v>
      </c>
      <c r="E71" s="26">
        <v>828</v>
      </c>
      <c r="F71" s="26">
        <v>859</v>
      </c>
      <c r="G71" s="42">
        <f t="shared" si="8"/>
        <v>31</v>
      </c>
      <c r="H71" s="19">
        <f t="shared" si="9"/>
        <v>3.7439613526569993E-2</v>
      </c>
      <c r="N71" s="57">
        <v>8710</v>
      </c>
      <c r="O71" s="57">
        <v>859</v>
      </c>
      <c r="P71" s="58">
        <f t="shared" si="2"/>
        <v>0</v>
      </c>
    </row>
    <row r="72" spans="1:16" ht="15.75" x14ac:dyDescent="0.25">
      <c r="A72" s="2">
        <v>8716</v>
      </c>
      <c r="B72" s="1" t="s">
        <v>57</v>
      </c>
      <c r="C72" s="24">
        <v>2697</v>
      </c>
      <c r="D72" s="24">
        <v>2771</v>
      </c>
      <c r="E72" s="24">
        <v>2980</v>
      </c>
      <c r="F72" s="24">
        <v>3125</v>
      </c>
      <c r="G72" s="43">
        <f t="shared" si="8"/>
        <v>145</v>
      </c>
      <c r="H72" s="20">
        <f t="shared" si="9"/>
        <v>4.8657718120805438E-2</v>
      </c>
      <c r="N72" s="57">
        <v>8716</v>
      </c>
      <c r="O72" s="57">
        <v>3125</v>
      </c>
      <c r="P72" s="58">
        <f t="shared" ref="P72:P77" si="10">O72-F72</f>
        <v>0</v>
      </c>
    </row>
    <row r="73" spans="1:16" ht="15.75" x14ac:dyDescent="0.25">
      <c r="A73" s="10">
        <v>8717</v>
      </c>
      <c r="B73" s="9" t="s">
        <v>58</v>
      </c>
      <c r="C73" s="26">
        <v>2273</v>
      </c>
      <c r="D73" s="26">
        <v>2323</v>
      </c>
      <c r="E73" s="26">
        <v>2465</v>
      </c>
      <c r="F73" s="26">
        <v>2523</v>
      </c>
      <c r="G73" s="42">
        <f t="shared" si="8"/>
        <v>58</v>
      </c>
      <c r="H73" s="19">
        <f t="shared" si="9"/>
        <v>2.3529411764705799E-2</v>
      </c>
      <c r="N73" s="57">
        <v>8717</v>
      </c>
      <c r="O73" s="57">
        <v>2523</v>
      </c>
      <c r="P73" s="58">
        <f t="shared" si="10"/>
        <v>0</v>
      </c>
    </row>
    <row r="74" spans="1:16" ht="15.75" x14ac:dyDescent="0.25">
      <c r="A74" s="2">
        <v>8719</v>
      </c>
      <c r="B74" s="1" t="s">
        <v>59</v>
      </c>
      <c r="C74" s="24">
        <v>494</v>
      </c>
      <c r="D74" s="24">
        <v>497</v>
      </c>
      <c r="E74" s="24">
        <v>530</v>
      </c>
      <c r="F74" s="24">
        <v>546</v>
      </c>
      <c r="G74" s="43">
        <f t="shared" si="8"/>
        <v>16</v>
      </c>
      <c r="H74" s="20">
        <f t="shared" si="9"/>
        <v>3.0188679245283012E-2</v>
      </c>
      <c r="N74" s="57">
        <v>8719</v>
      </c>
      <c r="O74" s="57">
        <v>546</v>
      </c>
      <c r="P74" s="58">
        <f t="shared" si="10"/>
        <v>0</v>
      </c>
    </row>
    <row r="75" spans="1:16" ht="15.75" x14ac:dyDescent="0.25">
      <c r="A75" s="10">
        <v>8720</v>
      </c>
      <c r="B75" s="9" t="s">
        <v>60</v>
      </c>
      <c r="C75" s="26">
        <v>611</v>
      </c>
      <c r="D75" s="26">
        <v>587</v>
      </c>
      <c r="E75" s="26">
        <v>565</v>
      </c>
      <c r="F75" s="26">
        <v>578</v>
      </c>
      <c r="G75" s="42">
        <f t="shared" si="8"/>
        <v>13</v>
      </c>
      <c r="H75" s="19">
        <f t="shared" si="9"/>
        <v>2.3008849557522026E-2</v>
      </c>
      <c r="N75" s="57">
        <v>8720</v>
      </c>
      <c r="O75" s="57">
        <v>578</v>
      </c>
      <c r="P75" s="58">
        <f t="shared" si="10"/>
        <v>0</v>
      </c>
    </row>
    <row r="76" spans="1:16" ht="15.75" x14ac:dyDescent="0.25">
      <c r="A76" s="2">
        <v>8721</v>
      </c>
      <c r="B76" s="1" t="s">
        <v>61</v>
      </c>
      <c r="C76" s="24">
        <v>1162</v>
      </c>
      <c r="D76" s="24">
        <v>1160</v>
      </c>
      <c r="E76" s="24">
        <v>1156</v>
      </c>
      <c r="F76" s="24">
        <v>1243</v>
      </c>
      <c r="G76" s="43">
        <f t="shared" si="8"/>
        <v>87</v>
      </c>
      <c r="H76" s="20">
        <f t="shared" si="9"/>
        <v>7.5259515570934354E-2</v>
      </c>
      <c r="N76" s="57">
        <v>8721</v>
      </c>
      <c r="O76" s="57">
        <v>1243</v>
      </c>
      <c r="P76" s="58">
        <f t="shared" si="10"/>
        <v>0</v>
      </c>
    </row>
    <row r="77" spans="1:16" ht="15.75" x14ac:dyDescent="0.25">
      <c r="A77" s="10">
        <v>8722</v>
      </c>
      <c r="B77" s="9" t="s">
        <v>62</v>
      </c>
      <c r="C77" s="26">
        <v>689</v>
      </c>
      <c r="D77" s="26">
        <v>697</v>
      </c>
      <c r="E77" s="26">
        <v>697</v>
      </c>
      <c r="F77" s="26">
        <v>696</v>
      </c>
      <c r="G77" s="42">
        <f t="shared" si="8"/>
        <v>-1</v>
      </c>
      <c r="H77" s="19">
        <f t="shared" si="9"/>
        <v>-1.4347202295552641E-3</v>
      </c>
      <c r="N77" s="57">
        <v>8722</v>
      </c>
      <c r="O77" s="57">
        <v>696</v>
      </c>
      <c r="P77" s="58">
        <f t="shared" si="10"/>
        <v>0</v>
      </c>
    </row>
    <row r="78" spans="1:16" x14ac:dyDescent="0.25">
      <c r="A78" s="2"/>
      <c r="B78" s="1"/>
      <c r="C78" s="24"/>
      <c r="D78" s="24"/>
      <c r="E78" s="24"/>
      <c r="F78" s="24"/>
      <c r="G78" s="45"/>
      <c r="H78" s="16"/>
    </row>
    <row r="79" spans="1:16" ht="16.5" thickBot="1" x14ac:dyDescent="0.3">
      <c r="A79" s="13" t="s">
        <v>63</v>
      </c>
      <c r="B79" s="14"/>
      <c r="C79" s="30">
        <f>C62+C57+C45+C39+C29+C19+C14+C6</f>
        <v>364128</v>
      </c>
      <c r="D79" s="30">
        <f>D62+D57+D45+D39+D29+D19+D14+D6</f>
        <v>368609</v>
      </c>
      <c r="E79" s="30">
        <f>E62+E57+E45+E39+E29+E19+E14+E6</f>
        <v>374737</v>
      </c>
      <c r="F79" s="30">
        <f>F62+F57+F45+F39+F29+F19+F14+F6</f>
        <v>383403</v>
      </c>
      <c r="G79" s="46">
        <f>G62+G57+G45+G39+G29+G19+G14+G6</f>
        <v>7373</v>
      </c>
      <c r="H79" s="17">
        <f>F79/E79-1</f>
        <v>2.3125552053840481E-2</v>
      </c>
    </row>
    <row r="80" spans="1:16" ht="1.5" customHeight="1" thickTop="1" x14ac:dyDescent="0.25">
      <c r="A80" s="2"/>
      <c r="B80" s="1"/>
      <c r="C80" s="24"/>
      <c r="D80" s="24"/>
      <c r="E80" s="15"/>
      <c r="F80" s="15"/>
      <c r="G80" s="2"/>
      <c r="H80" s="15"/>
    </row>
    <row r="81" spans="1:8" ht="18" customHeight="1" x14ac:dyDescent="0.25">
      <c r="A81" s="21" t="s">
        <v>77</v>
      </c>
      <c r="B81" s="1"/>
      <c r="C81" s="24"/>
      <c r="D81" s="24"/>
      <c r="E81" s="15"/>
      <c r="F81" s="15"/>
      <c r="G81" s="2"/>
      <c r="H81" s="15"/>
    </row>
    <row r="82" spans="1:8" x14ac:dyDescent="0.25">
      <c r="A82" s="2"/>
      <c r="B82" s="1"/>
      <c r="C82" s="24"/>
      <c r="D82" s="24"/>
      <c r="E82" s="15"/>
      <c r="F82" s="15"/>
      <c r="G82" s="2"/>
      <c r="H82" s="15"/>
    </row>
    <row r="83" spans="1:8" x14ac:dyDescent="0.25">
      <c r="A83" s="2"/>
      <c r="B83" s="1"/>
      <c r="C83" s="24"/>
      <c r="D83" s="24"/>
      <c r="E83" s="15"/>
      <c r="F83" s="15"/>
      <c r="G83" s="2"/>
      <c r="H83" s="15"/>
    </row>
    <row r="84" spans="1:8" x14ac:dyDescent="0.25">
      <c r="A84" s="2"/>
      <c r="B84" s="1"/>
      <c r="C84" s="24"/>
      <c r="D84" s="24"/>
      <c r="E84" s="15"/>
      <c r="F84" s="15"/>
      <c r="G84" s="2"/>
      <c r="H84" s="15"/>
    </row>
    <row r="85" spans="1:8" x14ac:dyDescent="0.25">
      <c r="A85" s="2"/>
      <c r="B85" s="1"/>
      <c r="C85" s="24"/>
      <c r="D85" s="24"/>
      <c r="E85" s="15"/>
      <c r="F85" s="15"/>
      <c r="G85" s="2"/>
      <c r="H85" s="15"/>
    </row>
    <row r="86" spans="1:8" x14ac:dyDescent="0.25">
      <c r="A86" s="2"/>
      <c r="B86" s="1"/>
      <c r="C86" s="24"/>
      <c r="D86" s="24"/>
      <c r="E86" s="15"/>
      <c r="F86" s="15"/>
      <c r="G86" s="2"/>
      <c r="H86" s="15"/>
    </row>
    <row r="87" spans="1:8" x14ac:dyDescent="0.25">
      <c r="A87" s="2"/>
      <c r="B87" s="1"/>
      <c r="C87" s="24"/>
      <c r="D87" s="24"/>
      <c r="E87" s="15"/>
      <c r="F87" s="15"/>
      <c r="G87" s="2"/>
      <c r="H87" s="15"/>
    </row>
    <row r="88" spans="1:8" x14ac:dyDescent="0.25">
      <c r="A88" s="2"/>
      <c r="B88" s="1"/>
      <c r="C88" s="24"/>
      <c r="D88" s="24"/>
      <c r="E88" s="15"/>
      <c r="F88" s="15"/>
      <c r="G88" s="2"/>
      <c r="H88" s="15"/>
    </row>
    <row r="89" spans="1:8" x14ac:dyDescent="0.25">
      <c r="A89" s="2"/>
      <c r="B89" s="1"/>
      <c r="C89" s="24"/>
      <c r="D89" s="24"/>
      <c r="E89" s="15"/>
      <c r="F89" s="15"/>
      <c r="G89" s="2"/>
      <c r="H89" s="15"/>
    </row>
    <row r="90" spans="1:8" x14ac:dyDescent="0.25">
      <c r="A90" s="2"/>
      <c r="B90" s="1"/>
      <c r="C90" s="24"/>
      <c r="D90" s="24"/>
      <c r="E90" s="15"/>
      <c r="F90" s="15"/>
      <c r="G90" s="2"/>
      <c r="H90" s="15"/>
    </row>
    <row r="91" spans="1:8" x14ac:dyDescent="0.25">
      <c r="A91" s="2"/>
      <c r="B91" s="1"/>
      <c r="C91" s="24"/>
      <c r="D91" s="24"/>
      <c r="E91" s="15"/>
      <c r="F91" s="15"/>
      <c r="G91" s="2"/>
      <c r="H91" s="15"/>
    </row>
    <row r="92" spans="1:8" x14ac:dyDescent="0.25">
      <c r="A92" s="2"/>
      <c r="B92" s="1"/>
      <c r="C92" s="24"/>
      <c r="D92" s="24"/>
      <c r="E92" s="15"/>
      <c r="F92" s="15"/>
      <c r="G92" s="2"/>
      <c r="H92" s="15"/>
    </row>
    <row r="93" spans="1:8" x14ac:dyDescent="0.25">
      <c r="A93" s="2"/>
      <c r="B93" s="1"/>
      <c r="C93" s="24"/>
      <c r="D93" s="24"/>
      <c r="E93" s="15"/>
      <c r="F93" s="15"/>
      <c r="G93" s="2"/>
      <c r="H93" s="15"/>
    </row>
    <row r="94" spans="1:8" x14ac:dyDescent="0.25">
      <c r="A94" s="2"/>
      <c r="B94" s="1"/>
      <c r="C94" s="24"/>
      <c r="D94" s="24"/>
      <c r="E94" s="15"/>
      <c r="F94" s="15"/>
      <c r="G94" s="2"/>
      <c r="H94" s="15"/>
    </row>
    <row r="95" spans="1:8" x14ac:dyDescent="0.25">
      <c r="A95" s="2"/>
      <c r="B95" s="1"/>
      <c r="C95" s="24"/>
      <c r="D95" s="24"/>
      <c r="E95" s="15"/>
      <c r="F95" s="15"/>
      <c r="G95" s="2"/>
      <c r="H95" s="15"/>
    </row>
    <row r="96" spans="1:8" x14ac:dyDescent="0.25">
      <c r="A96" s="2"/>
      <c r="B96" s="1"/>
      <c r="C96" s="24"/>
      <c r="D96" s="24"/>
      <c r="E96" s="15"/>
      <c r="F96" s="15"/>
      <c r="G96" s="2"/>
      <c r="H96" s="15"/>
    </row>
    <row r="97" spans="1:8" x14ac:dyDescent="0.25">
      <c r="A97" s="2"/>
      <c r="B97" s="1"/>
      <c r="C97" s="24"/>
      <c r="D97" s="24"/>
      <c r="E97" s="15"/>
      <c r="F97" s="15"/>
      <c r="G97" s="2"/>
      <c r="H97" s="15"/>
    </row>
    <row r="98" spans="1:8" x14ac:dyDescent="0.25">
      <c r="A98" s="2"/>
      <c r="B98" s="1"/>
      <c r="C98" s="24"/>
      <c r="D98" s="24"/>
      <c r="E98" s="15"/>
      <c r="F98" s="15"/>
      <c r="G98" s="2"/>
      <c r="H98" s="15"/>
    </row>
    <row r="99" spans="1:8" x14ac:dyDescent="0.25">
      <c r="A99" s="2"/>
      <c r="B99" s="1"/>
      <c r="C99" s="24"/>
      <c r="D99" s="24"/>
      <c r="E99" s="15"/>
      <c r="F99" s="15"/>
      <c r="G99" s="2"/>
      <c r="H99" s="15"/>
    </row>
    <row r="100" spans="1:8" x14ac:dyDescent="0.25">
      <c r="A100" s="2"/>
      <c r="B100" s="1"/>
      <c r="C100" s="24"/>
      <c r="D100" s="24"/>
      <c r="E100" s="15"/>
      <c r="F100" s="15"/>
      <c r="G100" s="2"/>
      <c r="H100" s="15"/>
    </row>
    <row r="101" spans="1:8" x14ac:dyDescent="0.25">
      <c r="A101" s="2"/>
      <c r="B101" s="1"/>
      <c r="C101" s="24"/>
      <c r="D101" s="24"/>
      <c r="E101" s="15"/>
      <c r="F101" s="15"/>
      <c r="G101" s="2"/>
      <c r="H101" s="15"/>
    </row>
    <row r="102" spans="1:8" x14ac:dyDescent="0.25">
      <c r="A102" s="2"/>
      <c r="B102" s="1"/>
      <c r="C102" s="24"/>
      <c r="D102" s="24"/>
      <c r="E102" s="15"/>
      <c r="F102" s="15"/>
      <c r="G102" s="2"/>
      <c r="H102" s="15"/>
    </row>
    <row r="103" spans="1:8" x14ac:dyDescent="0.25">
      <c r="A103" s="2"/>
      <c r="B103" s="1"/>
      <c r="C103" s="24"/>
      <c r="D103" s="24"/>
      <c r="E103" s="15"/>
      <c r="F103" s="15"/>
      <c r="G103" s="2"/>
      <c r="H103" s="15"/>
    </row>
    <row r="104" spans="1:8" x14ac:dyDescent="0.25">
      <c r="A104" s="2"/>
      <c r="B104" s="1"/>
      <c r="C104" s="24"/>
      <c r="D104" s="24"/>
      <c r="E104" s="15"/>
      <c r="F104" s="15"/>
      <c r="G104" s="2"/>
      <c r="H104" s="15"/>
    </row>
    <row r="105" spans="1:8" x14ac:dyDescent="0.25">
      <c r="A105" s="2"/>
      <c r="B105" s="1"/>
      <c r="C105" s="24"/>
      <c r="D105" s="24"/>
      <c r="E105" s="15"/>
      <c r="F105" s="15"/>
      <c r="G105" s="2"/>
      <c r="H105" s="15"/>
    </row>
    <row r="106" spans="1:8" x14ac:dyDescent="0.25">
      <c r="A106" s="2"/>
      <c r="B106" s="1"/>
    </row>
    <row r="107" spans="1:8" x14ac:dyDescent="0.25">
      <c r="A107" s="2"/>
      <c r="B107" s="1"/>
    </row>
    <row r="108" spans="1:8" x14ac:dyDescent="0.25">
      <c r="A108" s="2"/>
      <c r="B108" s="1"/>
    </row>
    <row r="109" spans="1:8" x14ac:dyDescent="0.25">
      <c r="A109" s="2"/>
      <c r="B109" s="1"/>
    </row>
    <row r="110" spans="1:8" x14ac:dyDescent="0.25">
      <c r="A110" s="2"/>
      <c r="B110" s="1"/>
    </row>
    <row r="111" spans="1:8" s="31" customFormat="1" x14ac:dyDescent="0.25">
      <c r="A111" s="2"/>
      <c r="B111" s="1"/>
      <c r="E111" s="18"/>
      <c r="F111" s="18"/>
      <c r="G111" s="47"/>
      <c r="H111" s="18"/>
    </row>
    <row r="112" spans="1:8" s="31" customFormat="1" x14ac:dyDescent="0.25">
      <c r="A112" s="2"/>
      <c r="B112" s="1"/>
      <c r="E112" s="18"/>
      <c r="F112" s="18"/>
      <c r="G112" s="47"/>
      <c r="H112" s="18"/>
    </row>
    <row r="113" spans="1:8" s="31" customFormat="1" x14ac:dyDescent="0.25">
      <c r="A113" s="2"/>
      <c r="B113" s="1"/>
      <c r="E113" s="18"/>
      <c r="F113" s="18"/>
      <c r="G113" s="47"/>
      <c r="H113" s="18"/>
    </row>
  </sheetData>
  <conditionalFormatting sqref="H6 G7:H18 G20:H38 G46:H61 G40:H44 G63:H77">
    <cfRule type="cellIs" dxfId="3" priority="7" operator="lessThan">
      <formula>0</formula>
    </cfRule>
  </conditionalFormatting>
  <conditionalFormatting sqref="G79:H79">
    <cfRule type="cellIs" dxfId="2" priority="6" operator="lessThan">
      <formula>0</formula>
    </cfRule>
  </conditionalFormatting>
  <conditionalFormatting sqref="H19">
    <cfRule type="cellIs" dxfId="1" priority="3" operator="lessThan">
      <formula>0</formula>
    </cfRule>
  </conditionalFormatting>
  <conditionalFormatting sqref="H62">
    <cfRule type="cellIs" dxfId="0" priority="2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54" fitToHeight="0" orientation="portrait" r:id="rId1"/>
  <headerFooter>
    <oddHeader>&amp;R&amp;G</oddHeader>
  </headerFooter>
  <ignoredErrors>
    <ignoredError sqref="G19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Íbúar eftir sveitarfélögum</vt:lpstr>
      <vt:lpstr>'Íbúar eftir sveitarfélögum'!Print_Titles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 Már Halldórsson</dc:creator>
  <cp:lastModifiedBy>Jón Már Halldórsson</cp:lastModifiedBy>
  <cp:lastPrinted>2022-07-29T17:09:55Z</cp:lastPrinted>
  <dcterms:created xsi:type="dcterms:W3CDTF">2018-06-28T08:42:52Z</dcterms:created>
  <dcterms:modified xsi:type="dcterms:W3CDTF">2022-09-02T10:18:23Z</dcterms:modified>
</cp:coreProperties>
</file>